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Garkushavv\Desktop\НАВЧАЛЬНІ ПЛАНИ\2022____НАВЧАЛЬНІ ПЛАНИ\"/>
    </mc:Choice>
  </mc:AlternateContent>
  <xr:revisionPtr revIDLastSave="14" documentId="11_AD2A22CBB8445D95F7741C14C4307E6301ABD4BF" xr6:coauthVersionLast="47" xr6:coauthVersionMax="47" xr10:uidLastSave="{9BD66307-D019-4C4D-8B3C-2C89CF445E76}"/>
  <bookViews>
    <workbookView xWindow="0" yWindow="0" windowWidth="28800" windowHeight="12435" tabRatio="845" xr2:uid="{00000000-000D-0000-FFFF-FFFF00000000}"/>
  </bookViews>
  <sheets>
    <sheet name="НП 2021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K101" localSheetId="0">#REF!</definedName>
    <definedName name="__K101">#REF!</definedName>
    <definedName name="__K102" localSheetId="0">#REF!</definedName>
    <definedName name="__K102">'[1]ЕП бак 03-03'!$C$29:$BB$29</definedName>
    <definedName name="__K103" localSheetId="0">'[2]ЕП бак 03-03'!$C$29:$BB$29</definedName>
    <definedName name="__K103">#REF!</definedName>
    <definedName name="__K104" localSheetId="0">#REF!</definedName>
    <definedName name="__K104">'[1]ЕП бак 03-03'!$C$29:$BB$29</definedName>
    <definedName name="__K105" localSheetId="0">'[2]ЕП бак 03-03'!$C$29:$BB$29</definedName>
    <definedName name="__K105">#REF!</definedName>
    <definedName name="__K106" localSheetId="0">#REF!</definedName>
    <definedName name="__K106">#REF!</definedName>
    <definedName name="__K107" localSheetId="0">#REF!</definedName>
    <definedName name="__K107">#REF!</definedName>
    <definedName name="__K108" localSheetId="0">#REF!</definedName>
    <definedName name="__K108">#REF!</definedName>
    <definedName name="__K109" localSheetId="0">#REF!</definedName>
    <definedName name="__K109">#REF!</definedName>
    <definedName name="__Kur1" localSheetId="0">#REF!</definedName>
    <definedName name="__Kur1">#REF!</definedName>
    <definedName name="__Kur2" localSheetId="0">#REF!</definedName>
    <definedName name="__Kur2">#REF!</definedName>
    <definedName name="__Kur3" localSheetId="0">#REF!</definedName>
    <definedName name="__Kur3">#REF!</definedName>
    <definedName name="__Kur4" localSheetId="0">#REF!</definedName>
    <definedName name="__Kur4">#REF!</definedName>
    <definedName name="_K101" localSheetId="0">#REF!</definedName>
    <definedName name="_K101">#REF!</definedName>
    <definedName name="_K102" localSheetId="0">#REF!</definedName>
    <definedName name="_K102">#REF!</definedName>
    <definedName name="_K103" localSheetId="0">'[3]ЕП бак 03-03'!$C$29:$BB$29</definedName>
    <definedName name="_K103">'[3]ЕП бак 03-03'!$C$29:$BB$29</definedName>
    <definedName name="_K104" localSheetId="0">#REF!</definedName>
    <definedName name="_K104">#REF!</definedName>
    <definedName name="_K105" localSheetId="0">'[3]ЕП бак 03-03'!$C$29:$BB$29</definedName>
    <definedName name="_K105">'[3]ЕП бак 03-03'!$C$29:$BB$29</definedName>
    <definedName name="_K106" localSheetId="0">#REF!</definedName>
    <definedName name="_K106">#REF!</definedName>
    <definedName name="_K107" localSheetId="0">#REF!</definedName>
    <definedName name="_K107">#REF!</definedName>
    <definedName name="_K108" localSheetId="0">#REF!</definedName>
    <definedName name="_K108">#REF!</definedName>
    <definedName name="_K109" localSheetId="0">#REF!</definedName>
    <definedName name="_K109">#REF!</definedName>
    <definedName name="_Kur1" localSheetId="0">#REF!</definedName>
    <definedName name="_Kur1">#REF!</definedName>
    <definedName name="_Kur2" localSheetId="0">#REF!</definedName>
    <definedName name="_Kur2">#REF!</definedName>
    <definedName name="_Kur3" localSheetId="0">#REF!</definedName>
    <definedName name="_Kur3">#REF!</definedName>
    <definedName name="_Kur4" localSheetId="0">#REF!</definedName>
    <definedName name="_Kur4">#REF!</definedName>
    <definedName name="Kur2p" localSheetId="0">'[4]ЕП бак 03-03'!$C$29:$BB$29</definedName>
    <definedName name="Kur2p">'[4]ЕП бак 03-03'!$C$29:$BB$29</definedName>
    <definedName name="Kur2p1" localSheetId="0">'[4]ЕП бак 03-03'!$C$29:$BB$29</definedName>
    <definedName name="Kur2p1">'[4]ЕП бак 03-03'!$C$29:$BB$29</definedName>
    <definedName name="kura111" localSheetId="0">#REF!</definedName>
    <definedName name="kura111">#REF!</definedName>
    <definedName name="kura2111" localSheetId="0">#REF!</definedName>
    <definedName name="kura2111">#REF!</definedName>
    <definedName name="kura222" localSheetId="0">#REF!</definedName>
    <definedName name="kura222">#REF!</definedName>
    <definedName name="kura22222" localSheetId="0">#REF!</definedName>
    <definedName name="kura22222">#REF!</definedName>
    <definedName name="kura232" localSheetId="0">#REF!</definedName>
    <definedName name="kura232">#REF!</definedName>
    <definedName name="kura242" localSheetId="0">#REF!</definedName>
    <definedName name="kura242">#REF!</definedName>
    <definedName name="kura31" localSheetId="0">#REF!</definedName>
    <definedName name="kura31">#REF!</definedName>
    <definedName name="kura41" localSheetId="0">#REF!</definedName>
    <definedName name="kura41">#REF!</definedName>
    <definedName name="Kurs1" localSheetId="0">#REF!</definedName>
    <definedName name="Kurs1">#REF!</definedName>
    <definedName name="Kurs101" localSheetId="0">#REF!</definedName>
    <definedName name="Kurs101">#REF!</definedName>
    <definedName name="Kurs102" localSheetId="0">#REF!</definedName>
    <definedName name="Kurs102">#REF!</definedName>
    <definedName name="Kurs103" localSheetId="0">'[3]ЕП бак 03-03'!$C$29:$BB$29</definedName>
    <definedName name="Kurs103">'[3]ЕП бак 03-03'!$C$29:$BB$29</definedName>
    <definedName name="Kurs104" localSheetId="0">#REF!</definedName>
    <definedName name="Kurs104">#REF!</definedName>
    <definedName name="Kurs105" localSheetId="0">#REF!</definedName>
    <definedName name="Kurs105">#REF!</definedName>
    <definedName name="Kurs106" localSheetId="0">'[3]ЕП бак 03-03'!$C$29:$BB$29</definedName>
    <definedName name="Kurs106">'[3]ЕП бак 03-03'!$C$29:$BB$29</definedName>
    <definedName name="Kurs108" localSheetId="0">#REF!</definedName>
    <definedName name="Kurs108">#REF!</definedName>
    <definedName name="Kurs11" localSheetId="0">#REF!</definedName>
    <definedName name="Kurs11">#REF!</definedName>
    <definedName name="Kurs111" localSheetId="0">#REF!</definedName>
    <definedName name="Kurs111">#REF!</definedName>
    <definedName name="Kurs111p" localSheetId="0">'[5]Графік НП'!$B$19:$BA$19</definedName>
    <definedName name="Kurs111p">'[5]Графік НП'!$B$19:$BA$19</definedName>
    <definedName name="kurs11p" localSheetId="0">'[6]ПВШ дфн'!$C$28:$BB$28</definedName>
    <definedName name="kurs11p">'[6]ПВШ дфн'!$C$28:$BB$28</definedName>
    <definedName name="Kurs12" localSheetId="0">#REF!</definedName>
    <definedName name="Kurs12">#REF!</definedName>
    <definedName name="Kurs13" localSheetId="0">#REF!</definedName>
    <definedName name="Kurs13">#REF!</definedName>
    <definedName name="Kurs14" localSheetId="0">#REF!</definedName>
    <definedName name="Kurs14">#REF!</definedName>
    <definedName name="Kurs1p" localSheetId="0">'[7]ПВШ дфн'!$C$28:$BB$28</definedName>
    <definedName name="Kurs1p">#REF!</definedName>
    <definedName name="Kurs2" localSheetId="0">#REF!</definedName>
    <definedName name="Kurs2">#REF!</definedName>
    <definedName name="Kurs21" localSheetId="0">'[8]УНЗ зфн'!#REF!</definedName>
    <definedName name="Kurs21">#REF!</definedName>
    <definedName name="Kurs22" localSheetId="0">'[8]УНЗ зфн'!#REF!</definedName>
    <definedName name="Kurs22">'[8]УНЗ зфн'!#REF!</definedName>
    <definedName name="Kurs222" localSheetId="0">#REF!</definedName>
    <definedName name="Kurs222">#REF!</definedName>
    <definedName name="Kurs222p" localSheetId="0">'[5]Графік НП'!$B$19:$BA$19</definedName>
    <definedName name="Kurs222p">'[5]Графік НП'!$B$19:$BA$19</definedName>
    <definedName name="Kurs23" localSheetId="0">'[8]УНЗ зфн'!#REF!</definedName>
    <definedName name="Kurs23">'[8]УНЗ зфн'!#REF!</definedName>
    <definedName name="Kurs24" localSheetId="0">'[8]УНЗ зфн'!#REF!</definedName>
    <definedName name="Kurs24">'[8]УНЗ зфн'!#REF!</definedName>
    <definedName name="Kurs2p" localSheetId="0">#REF!</definedName>
    <definedName name="Kurs2p">#REF!</definedName>
    <definedName name="Kurs3" localSheetId="0">#REF!</definedName>
    <definedName name="Kurs3">#REF!</definedName>
    <definedName name="Kurs31" localSheetId="0">#REF!</definedName>
    <definedName name="Kurs31">#REF!</definedName>
    <definedName name="Kurs32" localSheetId="0">#REF!</definedName>
    <definedName name="Kurs32">#REF!</definedName>
    <definedName name="Kurs33" localSheetId="0">#REF!</definedName>
    <definedName name="Kurs33">#REF!</definedName>
    <definedName name="Kurs333" localSheetId="0">#REF!</definedName>
    <definedName name="Kurs333">#REF!</definedName>
    <definedName name="Kurs34" localSheetId="0">#REF!</definedName>
    <definedName name="Kurs34">#REF!</definedName>
    <definedName name="Kurs4" localSheetId="0">#REF!</definedName>
    <definedName name="Kurs4">#REF!</definedName>
    <definedName name="Kurs41" localSheetId="0">#REF!</definedName>
    <definedName name="Kurs41">#REF!</definedName>
    <definedName name="kURS42" localSheetId="0">#REF!</definedName>
    <definedName name="kURS42">#REF!</definedName>
    <definedName name="Kurs444" localSheetId="0">#REF!</definedName>
    <definedName name="Kurs444">#REF!</definedName>
    <definedName name="Kurs6" localSheetId="0">#REF!</definedName>
    <definedName name="Kurs6">#REF!</definedName>
    <definedName name="Kurs7" localSheetId="0">#REF!</definedName>
    <definedName name="Kurs7">#REF!</definedName>
    <definedName name="SHARED_FORMULA_10_106_10_106_0" localSheetId="0">36*IF(#REF!="екз.",1,0)</definedName>
    <definedName name="SHARED_FORMULA_10_106_10_106_0">36*IF(#REF!="екз.",1,0)</definedName>
    <definedName name="SHARED_FORMULA_10_123_10_123_0" localSheetId="0">36*IF(#REF!="екз.",1,0)</definedName>
    <definedName name="SHARED_FORMULA_10_123_10_123_0">36*IF(#REF!="екз.",1,0)</definedName>
    <definedName name="SHARED_FORMULA_10_30_10_30_0" localSheetId="0">36*IF(#REF!="екз.",1,0)</definedName>
    <definedName name="SHARED_FORMULA_10_30_10_30_0">36*IF(#REF!="екз.",1,0)</definedName>
    <definedName name="SHARED_FORMULA_10_6_10_6_0" localSheetId="0">36*IF(#REF!="екз.",1,0)</definedName>
    <definedName name="SHARED_FORMULA_10_6_10_6_0">36*IF(#REF!="екз.",1,0)</definedName>
    <definedName name="SHARED_FORMULA_10_73_10_73_0" localSheetId="0">36*IF(#REF!="екз.",1,0)</definedName>
    <definedName name="SHARED_FORMULA_10_73_10_73_0">36*IF(#REF!="екз.",1,0)</definedName>
    <definedName name="SHARED_FORMULA_10_94_10_94_0" localSheetId="0">36*IF(#REF!="екз.",1,0)</definedName>
    <definedName name="SHARED_FORMULA_10_94_10_94_0">36*IF(#REF!="екз.",1,0)</definedName>
    <definedName name="SHARED_FORMULA_5_104_5_104_0" localSheetId="0">#REF!/36</definedName>
    <definedName name="SHARED_FORMULA_5_104_5_104_0">#REF!/36</definedName>
    <definedName name="SHARED_FORMULA_5_126_5_126_0" localSheetId="0">#REF!/36</definedName>
    <definedName name="SHARED_FORMULA_5_126_5_126_0">#REF!/36</definedName>
    <definedName name="SHARED_FORMULA_5_29_5_29_0" localSheetId="0">#REF!/36</definedName>
    <definedName name="SHARED_FORMULA_5_29_5_29_0">#REF!/36</definedName>
    <definedName name="SHARED_FORMULA_5_74_5_74_0" localSheetId="0">#REF!/36</definedName>
    <definedName name="SHARED_FORMULA_5_74_5_74_0">#REF!/36</definedName>
    <definedName name="SHARED_FORMULA_7_105_7_105_0" localSheetId="0">36*#REF!</definedName>
    <definedName name="SHARED_FORMULA_7_105_7_105_0">36*#REF!</definedName>
    <definedName name="SHARED_FORMULA_7_123_7_123_0" localSheetId="0">36*#REF!</definedName>
    <definedName name="SHARED_FORMULA_7_123_7_123_0">36*#REF!</definedName>
    <definedName name="SHARED_FORMULA_7_30_7_30_0" localSheetId="0">36*#REF!</definedName>
    <definedName name="SHARED_FORMULA_7_30_7_30_0">36*#REF!</definedName>
    <definedName name="SHARED_FORMULA_7_6_7_6_0" localSheetId="0">36*#REF!</definedName>
    <definedName name="SHARED_FORMULA_7_6_7_6_0">36*#REF!</definedName>
    <definedName name="SHARED_FORMULA_7_73_7_73_0" localSheetId="0">36*#REF!</definedName>
    <definedName name="SHARED_FORMULA_7_73_7_73_0">36*#REF!</definedName>
    <definedName name="SHARED_FORMULA_7_94_7_94_0" localSheetId="0">36*#REF!</definedName>
    <definedName name="SHARED_FORMULA_7_94_7_94_0">36*#REF!</definedName>
    <definedName name="SHARED_FORMULA_9_106_9_106_0" localSheetId="0">#REF!-36*IF(#REF!="екз.",1,0)</definedName>
    <definedName name="SHARED_FORMULA_9_106_9_106_0">#REF!-36*IF(#REF!="екз.",1,0)</definedName>
    <definedName name="SHARED_FORMULA_9_123_9_123_0" localSheetId="0">#REF!-36*IF(#REF!="екз.",1,0)</definedName>
    <definedName name="SHARED_FORMULA_9_123_9_123_0">#REF!-36*IF(#REF!="екз.",1,0)</definedName>
    <definedName name="SHARED_FORMULA_9_30_9_30_0" localSheetId="0">#REF!-36*IF(#REF!="екз.",1,0)</definedName>
    <definedName name="SHARED_FORMULA_9_30_9_30_0">#REF!-36*IF(#REF!="екз.",1,0)</definedName>
    <definedName name="SHARED_FORMULA_9_6_9_6_0" localSheetId="0">#REF!-36*IF(#REF!="екз.",1,0)</definedName>
    <definedName name="SHARED_FORMULA_9_6_9_6_0">#REF!-36*IF(#REF!="екз.",1,0)</definedName>
    <definedName name="SHARED_FORMULA_9_73_9_73_0" localSheetId="0">#REF!-36*IF(#REF!="екз.",1,0)</definedName>
    <definedName name="SHARED_FORMULA_9_73_9_73_0">#REF!-36*IF(#REF!="екз.",1,0)</definedName>
    <definedName name="SHARED_FORMULA_9_94_9_94_0" localSheetId="0">#REF!-36*IF(#REF!="екз.",1,0)</definedName>
    <definedName name="SHARED_FORMULA_9_94_9_94_0">#REF!-36*IF(#REF!="екз.",1,0)</definedName>
    <definedName name="Г001" localSheetId="0">#REF!</definedName>
    <definedName name="Г001">#REF!</definedName>
    <definedName name="К105" localSheetId="0">#REF!</definedName>
    <definedName name="К105">#REF!</definedName>
    <definedName name="К108" localSheetId="0">#REF!</definedName>
    <definedName name="К108">#REF!</definedName>
    <definedName name="ккк" localSheetId="0">#REF!</definedName>
    <definedName name="ккк">#REF!</definedName>
    <definedName name="ккк2" localSheetId="0">#REF!</definedName>
    <definedName name="ккк2">#REF!</definedName>
    <definedName name="_xlnm.Print_Area" localSheetId="0">'НП 2021'!$A$1:$BE$114</definedName>
    <definedName name="фукуа" localSheetId="0">#REF!</definedName>
    <definedName name="фукуа">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2" l="1"/>
  <c r="K29" i="22"/>
  <c r="O29" i="22"/>
  <c r="I30" i="22"/>
  <c r="K30" i="22"/>
  <c r="O30" i="22"/>
  <c r="C31" i="22"/>
  <c r="I31" i="22"/>
  <c r="K31" i="22"/>
  <c r="K34" i="22"/>
  <c r="O31" i="22"/>
  <c r="O34" i="22" s="1"/>
  <c r="I32" i="22"/>
  <c r="I34" i="22" s="1"/>
  <c r="S32" i="22"/>
  <c r="C34" i="22"/>
  <c r="E34" i="22"/>
  <c r="G34" i="22"/>
  <c r="M34" i="22"/>
  <c r="N34" i="22"/>
  <c r="Q34" i="22"/>
  <c r="T43" i="22"/>
  <c r="AF43" i="22"/>
  <c r="AH43" i="22" s="1"/>
  <c r="T44" i="22"/>
  <c r="AF44" i="22"/>
  <c r="AH44" i="22"/>
  <c r="T45" i="22"/>
  <c r="AF45" i="22"/>
  <c r="AH45" i="22" s="1"/>
  <c r="T46" i="22"/>
  <c r="V46" i="22"/>
  <c r="AF46" i="22"/>
  <c r="T47" i="22"/>
  <c r="AF47" i="22"/>
  <c r="AH47" i="22" s="1"/>
  <c r="T48" i="22"/>
  <c r="V48" i="22"/>
  <c r="AF48" i="22"/>
  <c r="T49" i="22"/>
  <c r="AF49" i="22"/>
  <c r="AH49" i="22" s="1"/>
  <c r="T50" i="22"/>
  <c r="V50" i="22"/>
  <c r="AF50" i="22"/>
  <c r="T51" i="22"/>
  <c r="AF51" i="22"/>
  <c r="AH51" i="22" s="1"/>
  <c r="T52" i="22"/>
  <c r="AF52" i="22"/>
  <c r="AH52" i="22" s="1"/>
  <c r="T53" i="22"/>
  <c r="AF53" i="22"/>
  <c r="AH53" i="22"/>
  <c r="T54" i="22"/>
  <c r="AF54" i="22"/>
  <c r="AH54" i="22"/>
  <c r="T55" i="22"/>
  <c r="AF55" i="22"/>
  <c r="AH55" i="22" s="1"/>
  <c r="T56" i="22"/>
  <c r="AF56" i="22"/>
  <c r="AH56" i="22" s="1"/>
  <c r="T57" i="22"/>
  <c r="AH57" i="22"/>
  <c r="T58" i="22"/>
  <c r="V58" i="22"/>
  <c r="AF58" i="22"/>
  <c r="T59" i="22"/>
  <c r="AF59" i="22"/>
  <c r="AH59" i="22" s="1"/>
  <c r="T60" i="22"/>
  <c r="AF60" i="22"/>
  <c r="AH60" i="22" s="1"/>
  <c r="T61" i="22"/>
  <c r="AF61" i="22"/>
  <c r="AH61" i="22" s="1"/>
  <c r="T62" i="22"/>
  <c r="AF62" i="22"/>
  <c r="AH62" i="22"/>
  <c r="T63" i="22"/>
  <c r="AF63" i="22"/>
  <c r="AH63" i="22" s="1"/>
  <c r="T64" i="22"/>
  <c r="V64" i="22"/>
  <c r="AF64" i="22"/>
  <c r="N65" i="22"/>
  <c r="O65" i="22"/>
  <c r="O83" i="22"/>
  <c r="Q65" i="22"/>
  <c r="R65" i="22"/>
  <c r="X65" i="22"/>
  <c r="Z65" i="22"/>
  <c r="AB65" i="22"/>
  <c r="AD65" i="22"/>
  <c r="AJ65" i="22"/>
  <c r="AM65" i="22"/>
  <c r="AP65" i="22"/>
  <c r="AS65" i="22"/>
  <c r="AV65" i="22"/>
  <c r="AY65" i="22"/>
  <c r="BB65" i="22"/>
  <c r="BD65" i="22"/>
  <c r="T67" i="22"/>
  <c r="AF67" i="22"/>
  <c r="AH67" i="22" s="1"/>
  <c r="T68" i="22"/>
  <c r="T69" i="22"/>
  <c r="V68" i="22"/>
  <c r="V69" i="22" s="1"/>
  <c r="AF68" i="22"/>
  <c r="AF69" i="22" s="1"/>
  <c r="AH68" i="22"/>
  <c r="Q69" i="22"/>
  <c r="Q83" i="22" s="1"/>
  <c r="R69" i="22"/>
  <c r="X69" i="22"/>
  <c r="Z69" i="22"/>
  <c r="AB69" i="22"/>
  <c r="AD69" i="22"/>
  <c r="T71" i="22"/>
  <c r="AF71" i="22"/>
  <c r="AH71" i="22" s="1"/>
  <c r="T72" i="22"/>
  <c r="AF72" i="22"/>
  <c r="T73" i="22"/>
  <c r="AF73" i="22"/>
  <c r="AH73" i="22"/>
  <c r="T74" i="22"/>
  <c r="AF74" i="22"/>
  <c r="AH74" i="22" s="1"/>
  <c r="T75" i="22"/>
  <c r="AF75" i="22"/>
  <c r="AH75" i="22" s="1"/>
  <c r="T76" i="22"/>
  <c r="AF76" i="22"/>
  <c r="AH76" i="22" s="1"/>
  <c r="T77" i="22"/>
  <c r="AF77" i="22"/>
  <c r="AH77" i="22"/>
  <c r="T78" i="22"/>
  <c r="AF78" i="22"/>
  <c r="AH78" i="22" s="1"/>
  <c r="T79" i="22"/>
  <c r="AF79" i="22"/>
  <c r="AH79" i="22" s="1"/>
  <c r="T80" i="22"/>
  <c r="AF80" i="22"/>
  <c r="T81" i="22"/>
  <c r="AF81" i="22"/>
  <c r="AH81" i="22" s="1"/>
  <c r="N82" i="22"/>
  <c r="N83" i="22" s="1"/>
  <c r="R82" i="22"/>
  <c r="R83" i="22" s="1"/>
  <c r="V82" i="22"/>
  <c r="X82" i="22"/>
  <c r="X83" i="22"/>
  <c r="Z82" i="22"/>
  <c r="Z83" i="22"/>
  <c r="AB82" i="22"/>
  <c r="AB83" i="22"/>
  <c r="AD82" i="22"/>
  <c r="AD83" i="22" s="1"/>
  <c r="AJ82" i="22"/>
  <c r="AM82" i="22"/>
  <c r="AM83" i="22" s="1"/>
  <c r="AP82" i="22"/>
  <c r="AS82" i="22"/>
  <c r="AS83" i="22"/>
  <c r="AV82" i="22"/>
  <c r="AV83" i="22" s="1"/>
  <c r="AY82" i="22"/>
  <c r="AY83" i="22"/>
  <c r="BB82" i="22"/>
  <c r="BB83" i="22"/>
  <c r="BD82" i="22"/>
  <c r="BD83" i="22" s="1"/>
  <c r="P83" i="22"/>
  <c r="AJ83" i="22"/>
  <c r="AP83" i="22"/>
  <c r="AY84" i="22"/>
  <c r="V89" i="22"/>
  <c r="AH72" i="22"/>
  <c r="AH82" i="22"/>
  <c r="T65" i="22"/>
  <c r="T82" i="22"/>
  <c r="T83" i="22"/>
  <c r="AF82" i="22" l="1"/>
  <c r="AH69" i="22"/>
  <c r="AH64" i="22"/>
  <c r="AH58" i="22"/>
  <c r="AH50" i="22"/>
  <c r="V65" i="22"/>
  <c r="V83" i="22" s="1"/>
  <c r="AH48" i="22"/>
  <c r="AH46" i="22"/>
  <c r="AH65" i="22" s="1"/>
  <c r="AH83" i="22" s="1"/>
  <c r="AF65" i="22"/>
  <c r="AF83" i="22" s="1"/>
  <c r="S31" i="22"/>
  <c r="S30" i="22"/>
  <c r="S29" i="22"/>
  <c r="S34" i="22" s="1"/>
  <c r="P69" i="22"/>
</calcChain>
</file>

<file path=xl/sharedStrings.xml><?xml version="1.0" encoding="utf-8"?>
<sst xmlns="http://schemas.openxmlformats.org/spreadsheetml/2006/main" count="488" uniqueCount="209">
  <si>
    <r>
      <t xml:space="preserve">ВНЗ </t>
    </r>
    <r>
      <rPr>
        <b/>
        <sz val="20"/>
        <rFont val="Calibri"/>
        <family val="2"/>
        <charset val="204"/>
      </rPr>
      <t>«</t>
    </r>
    <r>
      <rPr>
        <b/>
        <sz val="20"/>
        <rFont val="Times New Roman Cyr"/>
        <family val="1"/>
        <charset val="204"/>
      </rPr>
      <t>УНІВЕРСИТЕТ   ЕКОНОМІКИ   ТА   ПРАВА   «КРОК»</t>
    </r>
  </si>
  <si>
    <t>ЗАТВЕРДЖЕНО</t>
  </si>
  <si>
    <t>на підставі ухвалення рішення</t>
  </si>
  <si>
    <t>Вченої ради Університету</t>
  </si>
  <si>
    <t>Ректор</t>
  </si>
  <si>
    <t>Лаптєв С.М.</t>
  </si>
  <si>
    <t>"12"травня  2022 р., протокол № 6</t>
  </si>
  <si>
    <t>НАВЧАЛЬНИЙ ПЛАН</t>
  </si>
  <si>
    <t>з галузі знань</t>
  </si>
  <si>
    <t>02 Культура і мистецтво</t>
  </si>
  <si>
    <t>спеціальність</t>
  </si>
  <si>
    <t>022 Дизайн</t>
  </si>
  <si>
    <t>освітня програма</t>
  </si>
  <si>
    <t>Графічний дизайн</t>
  </si>
  <si>
    <t>термін навчання</t>
  </si>
  <si>
    <t>3 роки 10 місяців</t>
  </si>
  <si>
    <t>ступінь вищої освіти:</t>
  </si>
  <si>
    <t>бакалавр</t>
  </si>
  <si>
    <t>на основі</t>
  </si>
  <si>
    <t xml:space="preserve"> повної загальної середньої освіти </t>
  </si>
  <si>
    <t>Форма навчання</t>
  </si>
  <si>
    <t xml:space="preserve">денна </t>
  </si>
  <si>
    <t>I.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</si>
  <si>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</si>
  <si>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</si>
  <si>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</si>
  <si>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</si>
  <si>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</si>
  <si>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</si>
  <si>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</si>
  <si>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</si>
  <si>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 xml:space="preserve"> Квітень</t>
  </si>
  <si>
    <t>Травень</t>
  </si>
  <si>
    <t>Червень</t>
  </si>
  <si>
    <t>Липень</t>
  </si>
  <si>
    <t>Серпень</t>
  </si>
  <si>
    <t>29</t>
  </si>
  <si>
    <t>05</t>
  </si>
  <si>
    <t>12</t>
  </si>
  <si>
    <t>19</t>
  </si>
  <si>
    <t>26</t>
  </si>
  <si>
    <t>03</t>
  </si>
  <si>
    <t>10</t>
  </si>
  <si>
    <t>17</t>
  </si>
  <si>
    <t>24</t>
  </si>
  <si>
    <t>31</t>
  </si>
  <si>
    <t>07</t>
  </si>
  <si>
    <t>14</t>
  </si>
  <si>
    <t>21</t>
  </si>
  <si>
    <t>28</t>
  </si>
  <si>
    <t>02</t>
  </si>
  <si>
    <t>09</t>
  </si>
  <si>
    <t>16</t>
  </si>
  <si>
    <t>23</t>
  </si>
  <si>
    <t>30</t>
  </si>
  <si>
    <t>06</t>
  </si>
  <si>
    <t>13</t>
  </si>
  <si>
    <t>20</t>
  </si>
  <si>
    <t>27</t>
  </si>
  <si>
    <t>01</t>
  </si>
  <si>
    <t>08</t>
  </si>
  <si>
    <t>15</t>
  </si>
  <si>
    <t>22</t>
  </si>
  <si>
    <t>04</t>
  </si>
  <si>
    <t>11</t>
  </si>
  <si>
    <t>18</t>
  </si>
  <si>
    <t>25</t>
  </si>
  <si>
    <t>І</t>
  </si>
  <si>
    <t>Т</t>
  </si>
  <si>
    <t>С</t>
  </si>
  <si>
    <t>К</t>
  </si>
  <si>
    <t>ІЗ</t>
  </si>
  <si>
    <t>П</t>
  </si>
  <si>
    <t>ІІ</t>
  </si>
  <si>
    <t>ІІІ</t>
  </si>
  <si>
    <t>ІV</t>
  </si>
  <si>
    <t>Д</t>
  </si>
  <si>
    <t>А</t>
  </si>
  <si>
    <t>ПОЗНАЧЕННЯ: Т - теоретичне навчання; С - екзаменаційна сесія;  К - канікули; ІЗ -  виконання індивідуальних завдань; П - практична підготовка; КР - написання курсової роботи; Д - виконання кваліфікаційної роботи ; А - атестація</t>
  </si>
  <si>
    <t>ІI. ЗВЕДЕНІ ДАНІ ПРО БЮДЖЕТ ЧАСУ, тижні</t>
  </si>
  <si>
    <t>ІІІ. ПРАКТИЧНА ПІДГОТОВКА</t>
  </si>
  <si>
    <t>ІV. АТЕСТАЦІЯ</t>
  </si>
  <si>
    <t xml:space="preserve">     Курс</t>
  </si>
  <si>
    <t>Теоретичне навчання</t>
  </si>
  <si>
    <t>Екзаменаційна сесія</t>
  </si>
  <si>
    <t>Практична підготовка</t>
  </si>
  <si>
    <t>Тренінг</t>
  </si>
  <si>
    <t>Виконання кваліфікаційної роботи</t>
  </si>
  <si>
    <t xml:space="preserve">Написання курсової роботи </t>
  </si>
  <si>
    <t>Виконання індивідуальних завдань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</si>
  <si>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</si>
  <si>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</si>
  <si>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</si>
  <si>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</si>
  <si>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</si>
  <si>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</si>
  <si>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 xml:space="preserve">Форма атестації </t>
  </si>
  <si>
    <t>Навчально-ознайомча практика</t>
  </si>
  <si>
    <t xml:space="preserve">Захист кваліфікаційної роботи </t>
  </si>
  <si>
    <t>Навчальна практика</t>
  </si>
  <si>
    <t>IV</t>
  </si>
  <si>
    <t>Виробнича практика</t>
  </si>
  <si>
    <t>Проєктна  практика</t>
  </si>
  <si>
    <t>V. ПЛАН НАВЧАЛЬНОГО ПРОЦЕСУ</t>
  </si>
  <si>
    <t xml:space="preserve">Шифр </t>
  </si>
  <si>
    <t>ОВІТНІЙ КОМПОНЕНТ</t>
  </si>
  <si>
    <t>Розподіл за семестрами</t>
  </si>
  <si>
    <t>Кількість                                                    кредитів ECTS</t>
  </si>
  <si>
    <t>Кількість годин</t>
  </si>
  <si>
    <t>Розподіл годин за курсами і семестрами</t>
  </si>
  <si>
    <t>Загальний обсяг</t>
  </si>
  <si>
    <t>Аудиторних</t>
  </si>
  <si>
    <t>Індивідуальні заняття, консультації</t>
  </si>
  <si>
    <t>Підсумковий контроль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</si>
  <si>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</si>
  <si>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</si>
  <si>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</si>
  <si>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</si>
  <si>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</si>
  <si>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</si>
  <si>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</si>
  <si>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</si>
  <si>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Всього</t>
  </si>
  <si>
    <t>у тому числі:</t>
  </si>
  <si>
    <t>Семестри</t>
  </si>
  <si>
    <t>проекти</t>
  </si>
  <si>
    <t>роботи</t>
  </si>
  <si>
    <t>Лекції</t>
  </si>
  <si>
    <r>
      <t xml:space="preserve">Практичні </t>
    </r>
    <r>
      <rPr>
        <b/>
        <sz val="11"/>
        <rFont val="Times New Roman Cyr"/>
        <family val="1"/>
        <charset val="204"/>
      </rPr>
      <t>(семінарські)</t>
    </r>
  </si>
  <si>
    <t>Лабораторні</t>
  </si>
  <si>
    <t>Кількість тижнів у семестрі</t>
  </si>
  <si>
    <t xml:space="preserve">ДИСЦИПЛІНИ ФОРМУВАННЯ ПРОГРАМНИХ КОМПЕТЕНТНОСТЕЙ </t>
  </si>
  <si>
    <t>ОК1</t>
  </si>
  <si>
    <t>Історія України та українська культура</t>
  </si>
  <si>
    <t>ОК2</t>
  </si>
  <si>
    <t xml:space="preserve">Вступ до фаху </t>
  </si>
  <si>
    <t>ОК3</t>
  </si>
  <si>
    <t>Інформаційні та цифрові технології</t>
  </si>
  <si>
    <t>ОК4</t>
  </si>
  <si>
    <t>Історія мистецтв та дизайну</t>
  </si>
  <si>
    <t>ОК5</t>
  </si>
  <si>
    <t>Іноземна мова (англійська)</t>
  </si>
  <si>
    <t>ОК6</t>
  </si>
  <si>
    <t>Основи рисунку та живопису</t>
  </si>
  <si>
    <t>ОК7</t>
  </si>
  <si>
    <t>Основи композиції та колористики</t>
  </si>
  <si>
    <t>ОК8</t>
  </si>
  <si>
    <t>Проектна графіка</t>
  </si>
  <si>
    <t>ОК9</t>
  </si>
  <si>
    <t>Пакети прикладних програм</t>
  </si>
  <si>
    <t>ОК10</t>
  </si>
  <si>
    <t>Філософія</t>
  </si>
  <si>
    <t>ОК11</t>
  </si>
  <si>
    <t>Українська мова за професійним спрямуванням</t>
  </si>
  <si>
    <t>ОК12</t>
  </si>
  <si>
    <t>Матеріалознавство та поліграфія</t>
  </si>
  <si>
    <t>ОК13</t>
  </si>
  <si>
    <t>Графічні техніки</t>
  </si>
  <si>
    <t>ОК14</t>
  </si>
  <si>
    <t xml:space="preserve">Курсова робота з дисциплін загально-професійних компетентностей </t>
  </si>
  <si>
    <t>ОК15</t>
  </si>
  <si>
    <t>Дизайн-проектування</t>
  </si>
  <si>
    <t>ОК16</t>
  </si>
  <si>
    <t xml:space="preserve">Шрифти та типографіка </t>
  </si>
  <si>
    <t>ОК17</t>
  </si>
  <si>
    <t>Web та медіа дизайн</t>
  </si>
  <si>
    <t>ОК18</t>
  </si>
  <si>
    <t xml:space="preserve">3Д моделювання </t>
  </si>
  <si>
    <t>ОК19</t>
  </si>
  <si>
    <t xml:space="preserve">Курсова робота з дисциплін спеціально-професійних компетентностей </t>
  </si>
  <si>
    <t>ОК20</t>
  </si>
  <si>
    <t>Дизайн плакату</t>
  </si>
  <si>
    <t>ОК21</t>
  </si>
  <si>
    <t>Макетування</t>
  </si>
  <si>
    <t>ОК22</t>
  </si>
  <si>
    <t>Всього обв'язкових дисциплін</t>
  </si>
  <si>
    <t>ПРАКТИЧНА ПІДГОТОВКА</t>
  </si>
  <si>
    <t>ОК23</t>
  </si>
  <si>
    <t>ОК24</t>
  </si>
  <si>
    <t>Всього практичної підготовки</t>
  </si>
  <si>
    <t xml:space="preserve">ДИСЦИПЛІНИ ВІЛЬНОГО ВИБОРУ СТУДЕНТІВ  </t>
  </si>
  <si>
    <t>ДВВС1</t>
  </si>
  <si>
    <t xml:space="preserve">Дисципліна вільного вибору                                                                                       </t>
  </si>
  <si>
    <t>ДВВС2</t>
  </si>
  <si>
    <t xml:space="preserve">Дисципліна вільного вибору    
                                                                                  </t>
  </si>
  <si>
    <t>3,4,5,6,7,8</t>
  </si>
  <si>
    <t>ДВВС3</t>
  </si>
  <si>
    <t xml:space="preserve">Дисципліна вільного вибору                                   </t>
  </si>
  <si>
    <t>ДВВС4</t>
  </si>
  <si>
    <t xml:space="preserve">Дисципліна вільного вибору    
                                                                                   </t>
  </si>
  <si>
    <t>ДВВС5</t>
  </si>
  <si>
    <t>ДВВС6</t>
  </si>
  <si>
    <t>ДВВС7</t>
  </si>
  <si>
    <t>ДВВС8</t>
  </si>
  <si>
    <t>ДВВС9</t>
  </si>
  <si>
    <t>ДВВС10</t>
  </si>
  <si>
    <t xml:space="preserve"> </t>
  </si>
  <si>
    <t>ДВВС11</t>
  </si>
  <si>
    <t>Всього дисциплін вільного вибору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</si>
  <si>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</si>
  <si>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</si>
  <si>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</si>
  <si>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</si>
  <si>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робіт (проектів)</t>
  </si>
  <si>
    <t>Факультатив</t>
  </si>
  <si>
    <t>1.Ф</t>
  </si>
  <si>
    <t xml:space="preserve">Тренінг загальних компетентностей </t>
  </si>
  <si>
    <t>Завідувач кафедри дизайну                                                                                                                       ____________________ С.О. Бердинських</t>
  </si>
  <si>
    <t>Гарант освітньої програми                                                                                                                         ____________________  С.О. Бердинських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</si>
</sst>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Black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20"/>
      <name val="Calibri"/>
      <family val="2"/>
      <charset val="204"/>
    </font>
    <font>
      <b/>
      <sz val="20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</font>
    <font>
      <b/>
      <sz val="16"/>
      <name val="Times New Roman Cyr"/>
      <charset val="204"/>
    </font>
    <font>
      <sz val="10"/>
      <name val="Times New Roman Cyr"/>
      <charset val="204"/>
    </font>
    <font>
      <sz val="10"/>
      <color indexed="8"/>
      <name val="Arial"/>
      <family val="2"/>
      <charset val="204"/>
    </font>
    <font>
      <sz val="10"/>
      <name val="Times New Roman Cyr"/>
      <family val="1"/>
    </font>
    <font>
      <sz val="14"/>
      <name val="Times New Roman CYR"/>
    </font>
    <font>
      <sz val="14"/>
      <name val="Times New Roman Cyr"/>
      <charset val="204"/>
    </font>
    <font>
      <sz val="14"/>
      <name val="Times New Roman Cyr"/>
      <family val="1"/>
    </font>
    <font>
      <sz val="14"/>
      <name val="Arial Cyr"/>
      <charset val="204"/>
    </font>
    <font>
      <sz val="12"/>
      <name val="Arial Cyr"/>
      <charset val="204"/>
    </font>
    <font>
      <b/>
      <u/>
      <sz val="16"/>
      <name val="Times New Roman Cyr"/>
      <family val="1"/>
      <charset val="204"/>
    </font>
    <font>
      <b/>
      <sz val="14"/>
      <name val="Arial Cyr"/>
      <charset val="204"/>
    </font>
    <font>
      <b/>
      <sz val="16"/>
      <name val="Times New Roman Cyr"/>
      <family val="1"/>
    </font>
    <font>
      <b/>
      <u/>
      <sz val="16"/>
      <name val="Times New Roman Cyr"/>
      <charset val="204"/>
    </font>
    <font>
      <b/>
      <sz val="10"/>
      <name val="Times New Roman Cyr"/>
      <charset val="204"/>
    </font>
    <font>
      <u/>
      <sz val="16"/>
      <name val="Times New Roman Cyr"/>
      <family val="1"/>
      <charset val="204"/>
    </font>
    <font>
      <b/>
      <u/>
      <sz val="16"/>
      <name val="Times New Roman Cyr"/>
      <family val="1"/>
    </font>
    <font>
      <sz val="10"/>
      <name val="Arial"/>
      <family val="2"/>
    </font>
    <font>
      <sz val="8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3" fillId="0" borderId="0"/>
    <xf numFmtId="0" fontId="30" fillId="0" borderId="0"/>
    <xf numFmtId="0" fontId="3" fillId="0" borderId="0"/>
    <xf numFmtId="0" fontId="27" fillId="0" borderId="0"/>
    <xf numFmtId="0" fontId="44" fillId="0" borderId="0"/>
    <xf numFmtId="0" fontId="3" fillId="0" borderId="0"/>
    <xf numFmtId="0" fontId="9" fillId="0" borderId="0"/>
  </cellStyleXfs>
  <cellXfs count="403">
    <xf numFmtId="0" fontId="0" fillId="0" borderId="0" xfId="0"/>
    <xf numFmtId="0" fontId="10" fillId="0" borderId="0" xfId="31" applyFont="1"/>
    <xf numFmtId="0" fontId="14" fillId="0" borderId="0" xfId="31" applyFont="1"/>
    <xf numFmtId="0" fontId="10" fillId="0" borderId="0" xfId="31" applyFont="1" applyAlignment="1">
      <alignment horizontal="center"/>
    </xf>
    <xf numFmtId="0" fontId="18" fillId="0" borderId="0" xfId="31" applyFont="1"/>
    <xf numFmtId="0" fontId="20" fillId="0" borderId="0" xfId="31" applyFont="1"/>
    <xf numFmtId="0" fontId="16" fillId="0" borderId="0" xfId="31" applyFont="1"/>
    <xf numFmtId="0" fontId="18" fillId="0" borderId="0" xfId="31" applyFont="1" applyAlignment="1">
      <alignment horizontal="center"/>
    </xf>
    <xf numFmtId="0" fontId="26" fillId="0" borderId="4" xfId="31" applyFont="1" applyBorder="1" applyAlignment="1">
      <alignment horizontal="center"/>
    </xf>
    <xf numFmtId="0" fontId="19" fillId="0" borderId="0" xfId="31" applyFont="1"/>
    <xf numFmtId="0" fontId="19" fillId="0" borderId="5" xfId="31" applyFont="1" applyBorder="1" applyAlignment="1">
      <alignment horizontal="center" vertical="center"/>
    </xf>
    <xf numFmtId="0" fontId="11" fillId="0" borderId="0" xfId="27" applyFont="1"/>
    <xf numFmtId="0" fontId="10" fillId="0" borderId="0" xfId="27" applyFont="1"/>
    <xf numFmtId="0" fontId="28" fillId="0" borderId="0" xfId="27" applyFont="1"/>
    <xf numFmtId="0" fontId="15" fillId="0" borderId="0" xfId="27" applyFont="1"/>
    <xf numFmtId="0" fontId="31" fillId="0" borderId="0" xfId="28" applyFont="1"/>
    <xf numFmtId="0" fontId="17" fillId="0" borderId="0" xfId="31" applyFont="1" applyAlignment="1">
      <alignment vertical="center" textRotation="90" wrapText="1"/>
    </xf>
    <xf numFmtId="0" fontId="18" fillId="0" borderId="0" xfId="31" applyFont="1" applyAlignment="1">
      <alignment wrapText="1"/>
    </xf>
    <xf numFmtId="0" fontId="17" fillId="0" borderId="0" xfId="31" applyFont="1" applyAlignment="1">
      <alignment vertical="center" wrapText="1"/>
    </xf>
    <xf numFmtId="0" fontId="3" fillId="0" borderId="0" xfId="0" applyFont="1"/>
    <xf numFmtId="0" fontId="26" fillId="0" borderId="6" xfId="31" applyFont="1" applyBorder="1" applyAlignment="1">
      <alignment horizontal="center" vertical="center"/>
    </xf>
    <xf numFmtId="0" fontId="26" fillId="0" borderId="7" xfId="31" applyFont="1" applyBorder="1" applyAlignment="1">
      <alignment horizontal="center" vertical="center"/>
    </xf>
    <xf numFmtId="0" fontId="26" fillId="0" borderId="8" xfId="31" applyFont="1" applyBorder="1" applyAlignment="1">
      <alignment horizontal="center"/>
    </xf>
    <xf numFmtId="0" fontId="26" fillId="0" borderId="9" xfId="31" applyFont="1" applyBorder="1" applyAlignment="1">
      <alignment horizontal="center" vertical="center"/>
    </xf>
    <xf numFmtId="0" fontId="26" fillId="0" borderId="4" xfId="31" applyFont="1" applyBorder="1" applyAlignment="1">
      <alignment horizontal="center" vertical="center"/>
    </xf>
    <xf numFmtId="0" fontId="18" fillId="0" borderId="4" xfId="31" applyFont="1" applyBorder="1" applyAlignment="1">
      <alignment horizontal="center"/>
    </xf>
    <xf numFmtId="0" fontId="18" fillId="0" borderId="5" xfId="31" applyFont="1" applyBorder="1" applyAlignment="1">
      <alignment horizontal="center"/>
    </xf>
    <xf numFmtId="0" fontId="26" fillId="0" borderId="8" xfId="31" applyFont="1" applyBorder="1" applyAlignment="1">
      <alignment horizontal="center" vertical="center"/>
    </xf>
    <xf numFmtId="0" fontId="20" fillId="0" borderId="4" xfId="31" applyFont="1" applyBorder="1" applyAlignment="1">
      <alignment horizontal="center" vertical="center"/>
    </xf>
    <xf numFmtId="0" fontId="18" fillId="0" borderId="0" xfId="31" applyFont="1" applyAlignment="1">
      <alignment horizontal="left"/>
    </xf>
    <xf numFmtId="0" fontId="26" fillId="0" borderId="4" xfId="26" applyFont="1" applyBorder="1" applyAlignment="1">
      <alignment horizontal="center" vertical="center"/>
    </xf>
    <xf numFmtId="0" fontId="26" fillId="0" borderId="5" xfId="26" applyFont="1" applyBorder="1" applyAlignment="1">
      <alignment horizontal="center" vertical="center"/>
    </xf>
    <xf numFmtId="1" fontId="26" fillId="0" borderId="10" xfId="30" applyNumberFormat="1" applyFont="1" applyBorder="1" applyAlignment="1">
      <alignment horizontal="center" vertical="center"/>
    </xf>
    <xf numFmtId="0" fontId="15" fillId="0" borderId="0" xfId="31" applyFont="1"/>
    <xf numFmtId="0" fontId="25" fillId="0" borderId="11" xfId="31" applyFont="1" applyBorder="1" applyAlignment="1">
      <alignment vertical="center" textRotation="90" wrapText="1"/>
    </xf>
    <xf numFmtId="0" fontId="20" fillId="0" borderId="12" xfId="31" applyFont="1" applyBorder="1" applyAlignment="1">
      <alignment horizontal="center" vertical="center"/>
    </xf>
    <xf numFmtId="0" fontId="25" fillId="0" borderId="13" xfId="31" applyFont="1" applyBorder="1" applyAlignment="1">
      <alignment vertical="center" textRotation="90" wrapText="1"/>
    </xf>
    <xf numFmtId="0" fontId="18" fillId="0" borderId="4" xfId="31" applyFont="1" applyBorder="1"/>
    <xf numFmtId="0" fontId="18" fillId="0" borderId="5" xfId="31" applyFont="1" applyBorder="1"/>
    <xf numFmtId="0" fontId="26" fillId="0" borderId="14" xfId="31" applyFont="1" applyBorder="1" applyAlignment="1">
      <alignment horizontal="center" vertical="center"/>
    </xf>
    <xf numFmtId="0" fontId="35" fillId="0" borderId="0" xfId="0" applyFont="1"/>
    <xf numFmtId="1" fontId="26" fillId="0" borderId="12" xfId="30" applyNumberFormat="1" applyFont="1" applyBorder="1" applyAlignment="1">
      <alignment horizontal="center" vertical="center"/>
    </xf>
    <xf numFmtId="0" fontId="10" fillId="0" borderId="0" xfId="31" applyFont="1" applyAlignment="1">
      <alignment horizontal="left"/>
    </xf>
    <xf numFmtId="0" fontId="20" fillId="0" borderId="0" xfId="31" applyFont="1" applyAlignment="1">
      <alignment horizontal="left"/>
    </xf>
    <xf numFmtId="0" fontId="26" fillId="0" borderId="15" xfId="26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20" fillId="0" borderId="0" xfId="27" applyFont="1"/>
    <xf numFmtId="0" fontId="26" fillId="0" borderId="4" xfId="31" applyFont="1" applyBorder="1" applyAlignment="1">
      <alignment horizontal="center" vertical="center" wrapText="1"/>
    </xf>
    <xf numFmtId="0" fontId="26" fillId="0" borderId="4" xfId="31" applyFont="1" applyBorder="1" applyAlignment="1">
      <alignment vertical="center"/>
    </xf>
    <xf numFmtId="0" fontId="36" fillId="0" borderId="0" xfId="0" applyFont="1"/>
    <xf numFmtId="0" fontId="26" fillId="0" borderId="12" xfId="31" applyFont="1" applyBorder="1" applyAlignment="1">
      <alignment horizontal="center" vertical="center"/>
    </xf>
    <xf numFmtId="0" fontId="28" fillId="0" borderId="0" xfId="27" applyFont="1" applyAlignment="1">
      <alignment horizontal="left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20" fillId="0" borderId="0" xfId="3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/>
    <xf numFmtId="49" fontId="19" fillId="0" borderId="0" xfId="31" applyNumberFormat="1" applyFont="1"/>
    <xf numFmtId="49" fontId="19" fillId="0" borderId="0" xfId="31" applyNumberFormat="1" applyFont="1" applyAlignment="1">
      <alignment horizontal="left"/>
    </xf>
    <xf numFmtId="0" fontId="26" fillId="0" borderId="0" xfId="31" applyFont="1" applyAlignment="1">
      <alignment horizontal="center"/>
    </xf>
    <xf numFmtId="1" fontId="26" fillId="0" borderId="0" xfId="31" applyNumberFormat="1" applyFont="1" applyAlignment="1">
      <alignment horizontal="center"/>
    </xf>
    <xf numFmtId="0" fontId="11" fillId="0" borderId="0" xfId="31" applyFont="1"/>
    <xf numFmtId="0" fontId="38" fillId="0" borderId="0" xfId="0" applyFont="1" applyAlignment="1">
      <alignment horizontal="left"/>
    </xf>
    <xf numFmtId="0" fontId="39" fillId="0" borderId="0" xfId="28" applyFont="1"/>
    <xf numFmtId="0" fontId="28" fillId="0" borderId="0" xfId="28" applyFont="1"/>
    <xf numFmtId="0" fontId="24" fillId="0" borderId="0" xfId="28" applyFont="1"/>
    <xf numFmtId="0" fontId="28" fillId="0" borderId="0" xfId="31" applyFont="1"/>
    <xf numFmtId="0" fontId="42" fillId="0" borderId="0" xfId="31" applyFont="1"/>
    <xf numFmtId="0" fontId="40" fillId="0" borderId="0" xfId="31" applyFont="1"/>
    <xf numFmtId="0" fontId="43" fillId="0" borderId="0" xfId="28" applyFont="1"/>
    <xf numFmtId="0" fontId="26" fillId="0" borderId="12" xfId="31" applyFont="1" applyBorder="1" applyAlignment="1">
      <alignment vertical="center"/>
    </xf>
    <xf numFmtId="0" fontId="40" fillId="0" borderId="0" xfId="0" applyFont="1"/>
    <xf numFmtId="0" fontId="37" fillId="0" borderId="0" xfId="31" applyFont="1"/>
    <xf numFmtId="0" fontId="24" fillId="0" borderId="0" xfId="31" applyFont="1"/>
    <xf numFmtId="0" fontId="41" fillId="0" borderId="0" xfId="31" applyFont="1"/>
    <xf numFmtId="1" fontId="26" fillId="0" borderId="4" xfId="26" applyNumberFormat="1" applyFont="1" applyBorder="1" applyAlignment="1">
      <alignment horizontal="center" vertical="center"/>
    </xf>
    <xf numFmtId="1" fontId="26" fillId="0" borderId="5" xfId="26" applyNumberFormat="1" applyFont="1" applyBorder="1" applyAlignment="1">
      <alignment horizontal="center" vertical="center"/>
    </xf>
    <xf numFmtId="0" fontId="26" fillId="0" borderId="16" xfId="31" applyFont="1" applyBorder="1" applyAlignment="1">
      <alignment horizontal="center" vertical="center"/>
    </xf>
    <xf numFmtId="0" fontId="26" fillId="0" borderId="17" xfId="31" applyFont="1" applyBorder="1" applyAlignment="1">
      <alignment horizontal="center" vertical="center"/>
    </xf>
    <xf numFmtId="0" fontId="26" fillId="0" borderId="18" xfId="31" applyFont="1" applyBorder="1" applyAlignment="1">
      <alignment horizontal="center" vertical="center"/>
    </xf>
    <xf numFmtId="0" fontId="20" fillId="0" borderId="18" xfId="31" applyFont="1" applyBorder="1" applyAlignment="1">
      <alignment horizontal="center" vertical="center"/>
    </xf>
    <xf numFmtId="0" fontId="21" fillId="0" borderId="19" xfId="31" applyFont="1" applyBorder="1" applyAlignment="1">
      <alignment horizontal="center"/>
    </xf>
    <xf numFmtId="0" fontId="21" fillId="0" borderId="15" xfId="31" applyFont="1" applyBorder="1" applyAlignment="1">
      <alignment horizontal="center"/>
    </xf>
    <xf numFmtId="0" fontId="26" fillId="0" borderId="20" xfId="31" applyFont="1" applyBorder="1" applyAlignment="1">
      <alignment horizontal="center" vertical="center"/>
    </xf>
    <xf numFmtId="0" fontId="26" fillId="0" borderId="21" xfId="31" applyFont="1" applyBorder="1" applyAlignment="1">
      <alignment horizontal="center" vertical="center"/>
    </xf>
    <xf numFmtId="0" fontId="26" fillId="0" borderId="22" xfId="31" applyFont="1" applyBorder="1" applyAlignment="1">
      <alignment horizontal="center" vertical="center"/>
    </xf>
    <xf numFmtId="0" fontId="26" fillId="0" borderId="5" xfId="31" applyFont="1" applyBorder="1" applyAlignment="1">
      <alignment horizontal="center" vertical="center"/>
    </xf>
    <xf numFmtId="0" fontId="26" fillId="0" borderId="5" xfId="31" applyFont="1" applyBorder="1" applyAlignment="1">
      <alignment vertical="center"/>
    </xf>
    <xf numFmtId="0" fontId="26" fillId="0" borderId="23" xfId="31" applyFont="1" applyBorder="1" applyAlignment="1">
      <alignment vertical="center"/>
    </xf>
    <xf numFmtId="0" fontId="26" fillId="0" borderId="24" xfId="31" applyFont="1" applyBorder="1" applyAlignment="1">
      <alignment horizontal="center" vertical="center"/>
    </xf>
    <xf numFmtId="0" fontId="19" fillId="0" borderId="9" xfId="31" applyFont="1" applyBorder="1" applyAlignment="1">
      <alignment horizontal="center" vertical="center"/>
    </xf>
    <xf numFmtId="0" fontId="19" fillId="0" borderId="25" xfId="31" applyFont="1" applyBorder="1" applyAlignment="1">
      <alignment horizontal="center" vertical="center"/>
    </xf>
    <xf numFmtId="0" fontId="26" fillId="0" borderId="5" xfId="31" applyFont="1" applyBorder="1" applyAlignment="1">
      <alignment horizontal="center"/>
    </xf>
    <xf numFmtId="0" fontId="26" fillId="0" borderId="26" xfId="31" applyFont="1" applyBorder="1" applyAlignment="1">
      <alignment horizontal="center"/>
    </xf>
    <xf numFmtId="0" fontId="33" fillId="0" borderId="27" xfId="29" applyFont="1" applyBorder="1" applyAlignment="1">
      <alignment horizontal="center" vertical="center"/>
    </xf>
    <xf numFmtId="0" fontId="33" fillId="0" borderId="28" xfId="29" applyFont="1" applyBorder="1" applyAlignment="1">
      <alignment horizontal="center" vertical="center"/>
    </xf>
    <xf numFmtId="0" fontId="33" fillId="0" borderId="11" xfId="29" applyFont="1" applyBorder="1" applyAlignment="1">
      <alignment horizontal="center" vertical="center"/>
    </xf>
    <xf numFmtId="0" fontId="33" fillId="0" borderId="11" xfId="29" applyFont="1" applyBorder="1" applyAlignment="1">
      <alignment vertical="center"/>
    </xf>
    <xf numFmtId="0" fontId="33" fillId="0" borderId="27" xfId="29" applyFont="1" applyBorder="1" applyAlignment="1">
      <alignment vertical="center"/>
    </xf>
    <xf numFmtId="0" fontId="33" fillId="0" borderId="28" xfId="29" applyFont="1" applyBorder="1" applyAlignment="1">
      <alignment vertical="center"/>
    </xf>
    <xf numFmtId="0" fontId="33" fillId="0" borderId="29" xfId="29" applyFont="1" applyBorder="1" applyAlignment="1">
      <alignment horizontal="center" vertical="center"/>
    </xf>
    <xf numFmtId="1" fontId="26" fillId="0" borderId="18" xfId="26" applyNumberFormat="1" applyFont="1" applyBorder="1" applyAlignment="1">
      <alignment horizontal="center" vertical="center"/>
    </xf>
    <xf numFmtId="1" fontId="26" fillId="0" borderId="24" xfId="26" applyNumberFormat="1" applyFont="1" applyBorder="1" applyAlignment="1">
      <alignment horizontal="center" vertical="center"/>
    </xf>
    <xf numFmtId="0" fontId="34" fillId="0" borderId="30" xfId="28" applyFont="1" applyBorder="1" applyAlignment="1">
      <alignment horizontal="center"/>
    </xf>
    <xf numFmtId="0" fontId="34" fillId="0" borderId="31" xfId="28" applyFont="1" applyBorder="1" applyAlignment="1">
      <alignment horizontal="center"/>
    </xf>
    <xf numFmtId="0" fontId="34" fillId="0" borderId="32" xfId="28" applyFont="1" applyBorder="1" applyAlignment="1">
      <alignment horizontal="center"/>
    </xf>
    <xf numFmtId="0" fontId="15" fillId="0" borderId="0" xfId="29" applyFont="1"/>
    <xf numFmtId="0" fontId="10" fillId="0" borderId="0" xfId="29" applyFont="1"/>
    <xf numFmtId="1" fontId="26" fillId="0" borderId="4" xfId="30" applyNumberFormat="1" applyFont="1" applyBorder="1" applyAlignment="1">
      <alignment horizontal="center" vertical="center" wrapText="1"/>
    </xf>
    <xf numFmtId="1" fontId="26" fillId="0" borderId="33" xfId="26" applyNumberFormat="1" applyFont="1" applyBorder="1" applyAlignment="1">
      <alignment horizontal="center" vertical="center"/>
    </xf>
    <xf numFmtId="1" fontId="26" fillId="0" borderId="9" xfId="26" applyNumberFormat="1" applyFont="1" applyBorder="1" applyAlignment="1">
      <alignment horizontal="center" vertical="center"/>
    </xf>
    <xf numFmtId="0" fontId="26" fillId="0" borderId="9" xfId="26" applyFont="1" applyBorder="1" applyAlignment="1">
      <alignment horizontal="center" vertical="center"/>
    </xf>
    <xf numFmtId="1" fontId="26" fillId="0" borderId="25" xfId="30" applyNumberFormat="1" applyFont="1" applyBorder="1" applyAlignment="1">
      <alignment horizontal="center" vertical="center"/>
    </xf>
    <xf numFmtId="1" fontId="26" fillId="0" borderId="16" xfId="30" applyNumberFormat="1" applyFont="1" applyBorder="1" applyAlignment="1">
      <alignment horizontal="center" vertical="center" wrapText="1"/>
    </xf>
    <xf numFmtId="1" fontId="26" fillId="0" borderId="12" xfId="30" applyNumberFormat="1" applyFont="1" applyBorder="1" applyAlignment="1">
      <alignment horizontal="center" vertical="center" wrapText="1"/>
    </xf>
    <xf numFmtId="1" fontId="26" fillId="0" borderId="16" xfId="26" applyNumberFormat="1" applyFont="1" applyBorder="1" applyAlignment="1">
      <alignment horizontal="center" vertical="center"/>
    </xf>
    <xf numFmtId="1" fontId="26" fillId="0" borderId="22" xfId="26" applyNumberFormat="1" applyFont="1" applyBorder="1" applyAlignment="1">
      <alignment horizontal="center" vertical="center"/>
    </xf>
    <xf numFmtId="0" fontId="11" fillId="0" borderId="0" xfId="31" applyFont="1" applyAlignment="1">
      <alignment horizontal="left"/>
    </xf>
    <xf numFmtId="0" fontId="15" fillId="0" borderId="0" xfId="31" applyFont="1" applyAlignment="1">
      <alignment horizontal="left"/>
    </xf>
    <xf numFmtId="0" fontId="37" fillId="0" borderId="0" xfId="28" applyFont="1"/>
    <xf numFmtId="0" fontId="15" fillId="0" borderId="0" xfId="28" applyFont="1"/>
    <xf numFmtId="0" fontId="37" fillId="0" borderId="0" xfId="0" applyFont="1"/>
    <xf numFmtId="0" fontId="37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12" fillId="0" borderId="4" xfId="31" applyFont="1" applyBorder="1" applyAlignment="1">
      <alignment horizontal="center" vertical="center" textRotation="90" wrapText="1"/>
    </xf>
    <xf numFmtId="0" fontId="12" fillId="0" borderId="5" xfId="31" applyFont="1" applyBorder="1" applyAlignment="1">
      <alignment horizontal="center" vertical="center" textRotation="90" wrapText="1"/>
    </xf>
    <xf numFmtId="0" fontId="19" fillId="0" borderId="4" xfId="31" applyFont="1" applyBorder="1" applyAlignment="1">
      <alignment horizontal="center" vertical="center" textRotation="90" wrapText="1"/>
    </xf>
    <xf numFmtId="0" fontId="19" fillId="0" borderId="5" xfId="31" applyFont="1" applyBorder="1" applyAlignment="1">
      <alignment horizontal="center" vertical="center" textRotation="90" wrapText="1"/>
    </xf>
    <xf numFmtId="0" fontId="12" fillId="0" borderId="4" xfId="31" applyFont="1" applyBorder="1" applyAlignment="1">
      <alignment horizontal="center" vertical="center" wrapText="1"/>
    </xf>
    <xf numFmtId="0" fontId="12" fillId="0" borderId="12" xfId="31" applyFont="1" applyBorder="1" applyAlignment="1">
      <alignment horizontal="center" vertical="center" wrapText="1"/>
    </xf>
    <xf numFmtId="0" fontId="16" fillId="0" borderId="0" xfId="31" applyFont="1" applyAlignment="1">
      <alignment horizontal="center"/>
    </xf>
    <xf numFmtId="0" fontId="11" fillId="0" borderId="36" xfId="31" applyFont="1" applyBorder="1" applyAlignment="1">
      <alignment horizontal="left" vertical="center" textRotation="90" wrapText="1"/>
    </xf>
    <xf numFmtId="0" fontId="11" fillId="0" borderId="11" xfId="31" applyFont="1" applyBorder="1" applyAlignment="1">
      <alignment horizontal="left" vertical="center" textRotation="90" wrapText="1"/>
    </xf>
    <xf numFmtId="0" fontId="11" fillId="0" borderId="16" xfId="31" applyFont="1" applyBorder="1" applyAlignment="1">
      <alignment horizontal="left" vertical="center" textRotation="90" wrapText="1"/>
    </xf>
    <xf numFmtId="0" fontId="11" fillId="0" borderId="8" xfId="31" applyFont="1" applyBorder="1" applyAlignment="1">
      <alignment horizontal="left" vertical="center" textRotation="90" wrapText="1"/>
    </xf>
    <xf numFmtId="0" fontId="11" fillId="0" borderId="22" xfId="31" applyFont="1" applyBorder="1" applyAlignment="1">
      <alignment horizontal="left" vertical="center" textRotation="90" wrapText="1"/>
    </xf>
    <xf numFmtId="0" fontId="11" fillId="0" borderId="26" xfId="31" applyFont="1" applyBorder="1" applyAlignment="1">
      <alignment horizontal="left" vertical="center" textRotation="90" wrapText="1"/>
    </xf>
    <xf numFmtId="0" fontId="11" fillId="0" borderId="36" xfId="31" applyFont="1" applyBorder="1" applyAlignment="1">
      <alignment horizontal="center" vertical="center" wrapText="1"/>
    </xf>
    <xf numFmtId="0" fontId="11" fillId="0" borderId="13" xfId="31" applyFont="1" applyBorder="1" applyAlignment="1">
      <alignment horizontal="center" vertical="center" wrapText="1"/>
    </xf>
    <xf numFmtId="0" fontId="11" fillId="0" borderId="16" xfId="31" applyFont="1" applyBorder="1" applyAlignment="1">
      <alignment horizontal="center" vertical="center" wrapText="1"/>
    </xf>
    <xf numFmtId="0" fontId="11" fillId="0" borderId="4" xfId="31" applyFont="1" applyBorder="1" applyAlignment="1">
      <alignment horizontal="center" vertical="center" wrapText="1"/>
    </xf>
    <xf numFmtId="0" fontId="11" fillId="0" borderId="22" xfId="31" applyFont="1" applyBorder="1" applyAlignment="1">
      <alignment horizontal="center" vertical="center" wrapText="1"/>
    </xf>
    <xf numFmtId="0" fontId="11" fillId="0" borderId="5" xfId="31" applyFont="1" applyBorder="1" applyAlignment="1">
      <alignment horizontal="center" vertical="center" wrapText="1"/>
    </xf>
    <xf numFmtId="0" fontId="19" fillId="0" borderId="13" xfId="31" applyFont="1" applyBorder="1" applyAlignment="1">
      <alignment horizontal="center" vertical="center" wrapText="1"/>
    </xf>
    <xf numFmtId="0" fontId="19" fillId="0" borderId="35" xfId="31" applyFont="1" applyBorder="1" applyAlignment="1">
      <alignment horizontal="center" vertical="center" wrapText="1"/>
    </xf>
    <xf numFmtId="0" fontId="19" fillId="0" borderId="4" xfId="31" applyFont="1" applyBorder="1" applyAlignment="1">
      <alignment horizontal="center" vertical="center" wrapText="1"/>
    </xf>
    <xf numFmtId="0" fontId="19" fillId="0" borderId="12" xfId="31" applyFont="1" applyBorder="1" applyAlignment="1">
      <alignment horizontal="center" vertical="center" wrapText="1"/>
    </xf>
    <xf numFmtId="0" fontId="19" fillId="0" borderId="36" xfId="31" applyFont="1" applyBorder="1" applyAlignment="1">
      <alignment horizontal="center" vertical="center" textRotation="90" wrapText="1"/>
    </xf>
    <xf numFmtId="0" fontId="19" fillId="0" borderId="13" xfId="31" applyFont="1" applyBorder="1" applyAlignment="1">
      <alignment horizontal="center" vertical="center" textRotation="90" wrapText="1"/>
    </xf>
    <xf numFmtId="0" fontId="19" fillId="0" borderId="16" xfId="31" applyFont="1" applyBorder="1" applyAlignment="1">
      <alignment horizontal="center" vertical="center" textRotation="90" wrapText="1"/>
    </xf>
    <xf numFmtId="0" fontId="19" fillId="0" borderId="22" xfId="31" applyFont="1" applyBorder="1" applyAlignment="1">
      <alignment horizontal="center" vertical="center" textRotation="90" wrapText="1"/>
    </xf>
    <xf numFmtId="0" fontId="12" fillId="0" borderId="8" xfId="31" applyFont="1" applyBorder="1" applyAlignment="1">
      <alignment horizontal="center" vertical="center" textRotation="90" wrapText="1"/>
    </xf>
    <xf numFmtId="0" fontId="12" fillId="0" borderId="26" xfId="31" applyFont="1" applyBorder="1" applyAlignment="1">
      <alignment horizontal="center" vertical="center" textRotation="90" wrapText="1"/>
    </xf>
    <xf numFmtId="0" fontId="19" fillId="0" borderId="16" xfId="31" applyFont="1" applyBorder="1" applyAlignment="1">
      <alignment horizontal="center"/>
    </xf>
    <xf numFmtId="0" fontId="19" fillId="0" borderId="4" xfId="31" applyFont="1" applyBorder="1" applyAlignment="1">
      <alignment horizontal="center"/>
    </xf>
    <xf numFmtId="0" fontId="19" fillId="0" borderId="13" xfId="31" applyFont="1" applyBorder="1" applyAlignment="1">
      <alignment horizontal="center"/>
    </xf>
    <xf numFmtId="0" fontId="19" fillId="0" borderId="11" xfId="31" applyFont="1" applyBorder="1" applyAlignment="1">
      <alignment horizontal="center"/>
    </xf>
    <xf numFmtId="49" fontId="21" fillId="0" borderId="71" xfId="31" applyNumberFormat="1" applyFont="1" applyBorder="1" applyAlignment="1">
      <alignment horizontal="left"/>
    </xf>
    <xf numFmtId="49" fontId="21" fillId="0" borderId="19" xfId="31" applyNumberFormat="1" applyFont="1" applyBorder="1" applyAlignment="1">
      <alignment horizontal="left"/>
    </xf>
    <xf numFmtId="0" fontId="21" fillId="0" borderId="71" xfId="31" applyFont="1" applyBorder="1" applyAlignment="1">
      <alignment horizontal="center"/>
    </xf>
    <xf numFmtId="0" fontId="21" fillId="0" borderId="19" xfId="31" applyFont="1" applyBorder="1" applyAlignment="1">
      <alignment horizontal="center"/>
    </xf>
    <xf numFmtId="0" fontId="19" fillId="0" borderId="8" xfId="31" applyFont="1" applyBorder="1" applyAlignment="1">
      <alignment horizontal="center"/>
    </xf>
    <xf numFmtId="0" fontId="19" fillId="0" borderId="56" xfId="31" applyFont="1" applyBorder="1" applyAlignment="1">
      <alignment horizontal="center"/>
    </xf>
    <xf numFmtId="0" fontId="19" fillId="0" borderId="55" xfId="31" applyFont="1" applyBorder="1" applyAlignment="1">
      <alignment horizontal="center"/>
    </xf>
    <xf numFmtId="0" fontId="19" fillId="0" borderId="36" xfId="31" applyFont="1" applyBorder="1" applyAlignment="1">
      <alignment horizontal="center" vertical="center"/>
    </xf>
    <xf numFmtId="0" fontId="19" fillId="0" borderId="13" xfId="31" applyFont="1" applyBorder="1" applyAlignment="1">
      <alignment horizontal="center" vertical="center"/>
    </xf>
    <xf numFmtId="0" fontId="19" fillId="0" borderId="35" xfId="31" applyFont="1" applyBorder="1" applyAlignment="1">
      <alignment horizontal="center" vertical="center"/>
    </xf>
    <xf numFmtId="0" fontId="19" fillId="0" borderId="4" xfId="31" applyFont="1" applyBorder="1" applyAlignment="1">
      <alignment horizontal="center" vertical="center" textRotation="90"/>
    </xf>
    <xf numFmtId="0" fontId="19" fillId="0" borderId="5" xfId="31" applyFont="1" applyBorder="1" applyAlignment="1">
      <alignment horizontal="center" vertical="center" textRotation="90"/>
    </xf>
    <xf numFmtId="0" fontId="21" fillId="0" borderId="72" xfId="31" applyFont="1" applyBorder="1" applyAlignment="1">
      <alignment horizontal="center"/>
    </xf>
    <xf numFmtId="1" fontId="21" fillId="0" borderId="19" xfId="31" applyNumberFormat="1" applyFont="1" applyBorder="1" applyAlignment="1">
      <alignment horizontal="center"/>
    </xf>
    <xf numFmtId="0" fontId="21" fillId="0" borderId="73" xfId="31" applyFont="1" applyBorder="1" applyAlignment="1">
      <alignment horizontal="center"/>
    </xf>
    <xf numFmtId="0" fontId="21" fillId="0" borderId="4" xfId="31" applyFont="1" applyBorder="1" applyAlignment="1">
      <alignment horizontal="center" vertical="center" textRotation="90"/>
    </xf>
    <xf numFmtId="0" fontId="21" fillId="0" borderId="5" xfId="31" applyFont="1" applyBorder="1" applyAlignment="1">
      <alignment horizontal="center" vertical="center" textRotation="90"/>
    </xf>
    <xf numFmtId="0" fontId="21" fillId="0" borderId="12" xfId="31" applyFont="1" applyBorder="1" applyAlignment="1">
      <alignment horizontal="center" vertical="center" textRotation="90"/>
    </xf>
    <xf numFmtId="0" fontId="21" fillId="0" borderId="10" xfId="31" applyFont="1" applyBorder="1" applyAlignment="1">
      <alignment horizontal="center" vertical="center" textRotation="90"/>
    </xf>
    <xf numFmtId="0" fontId="19" fillId="0" borderId="5" xfId="31" applyFont="1" applyBorder="1" applyAlignment="1">
      <alignment horizontal="center"/>
    </xf>
    <xf numFmtId="0" fontId="19" fillId="0" borderId="12" xfId="31" applyFont="1" applyBorder="1" applyAlignment="1">
      <alignment horizontal="center"/>
    </xf>
    <xf numFmtId="0" fontId="19" fillId="0" borderId="68" xfId="31" applyFont="1" applyBorder="1" applyAlignment="1">
      <alignment horizontal="center"/>
    </xf>
    <xf numFmtId="0" fontId="19" fillId="0" borderId="69" xfId="31" applyFont="1" applyBorder="1" applyAlignment="1">
      <alignment horizontal="center"/>
    </xf>
    <xf numFmtId="0" fontId="19" fillId="0" borderId="70" xfId="31" applyFont="1" applyBorder="1" applyAlignment="1">
      <alignment horizontal="center"/>
    </xf>
    <xf numFmtId="0" fontId="21" fillId="0" borderId="19" xfId="31" applyFont="1" applyBorder="1" applyAlignment="1">
      <alignment horizontal="center" wrapText="1"/>
    </xf>
    <xf numFmtId="0" fontId="19" fillId="0" borderId="22" xfId="31" applyFont="1" applyBorder="1" applyAlignment="1">
      <alignment horizontal="center"/>
    </xf>
    <xf numFmtId="0" fontId="12" fillId="0" borderId="4" xfId="31" applyFont="1" applyBorder="1" applyAlignment="1">
      <alignment horizontal="center"/>
    </xf>
    <xf numFmtId="0" fontId="19" fillId="0" borderId="16" xfId="31" applyFont="1" applyBorder="1" applyAlignment="1">
      <alignment horizontal="center" vertical="center"/>
    </xf>
    <xf numFmtId="0" fontId="19" fillId="0" borderId="4" xfId="31" applyFont="1" applyBorder="1" applyAlignment="1">
      <alignment horizontal="center" vertical="center"/>
    </xf>
    <xf numFmtId="0" fontId="19" fillId="0" borderId="12" xfId="31" applyFont="1" applyBorder="1" applyAlignment="1">
      <alignment horizontal="center" vertical="center"/>
    </xf>
    <xf numFmtId="0" fontId="26" fillId="0" borderId="54" xfId="31" applyFont="1" applyBorder="1" applyAlignment="1">
      <alignment horizontal="center" vertical="center"/>
    </xf>
    <xf numFmtId="0" fontId="26" fillId="0" borderId="18" xfId="31" applyFont="1" applyBorder="1" applyAlignment="1">
      <alignment horizontal="center" vertical="center"/>
    </xf>
    <xf numFmtId="0" fontId="26" fillId="0" borderId="8" xfId="31" applyFont="1" applyBorder="1" applyAlignment="1">
      <alignment horizontal="center" vertical="center"/>
    </xf>
    <xf numFmtId="0" fontId="20" fillId="0" borderId="0" xfId="31" applyFont="1" applyAlignment="1">
      <alignment horizontal="left"/>
    </xf>
    <xf numFmtId="0" fontId="26" fillId="16" borderId="8" xfId="31" applyFont="1" applyFill="1" applyBorder="1" applyAlignment="1">
      <alignment horizontal="center" vertical="center"/>
    </xf>
    <xf numFmtId="0" fontId="26" fillId="16" borderId="56" xfId="31" applyFont="1" applyFill="1" applyBorder="1" applyAlignment="1">
      <alignment horizontal="center" vertical="center"/>
    </xf>
    <xf numFmtId="0" fontId="26" fillId="16" borderId="18" xfId="31" applyFont="1" applyFill="1" applyBorder="1" applyAlignment="1">
      <alignment horizontal="center" vertical="center"/>
    </xf>
    <xf numFmtId="1" fontId="26" fillId="16" borderId="8" xfId="31" applyNumberFormat="1" applyFont="1" applyFill="1" applyBorder="1" applyAlignment="1">
      <alignment horizontal="center" vertical="center"/>
    </xf>
    <xf numFmtId="1" fontId="26" fillId="16" borderId="18" xfId="31" applyNumberFormat="1" applyFont="1" applyFill="1" applyBorder="1" applyAlignment="1">
      <alignment horizontal="center" vertical="center"/>
    </xf>
    <xf numFmtId="1" fontId="26" fillId="16" borderId="55" xfId="31" applyNumberFormat="1" applyFont="1" applyFill="1" applyBorder="1" applyAlignment="1">
      <alignment horizontal="center" vertical="center"/>
    </xf>
    <xf numFmtId="0" fontId="26" fillId="0" borderId="55" xfId="31" applyFont="1" applyBorder="1" applyAlignment="1">
      <alignment horizontal="center" vertical="center"/>
    </xf>
    <xf numFmtId="0" fontId="26" fillId="0" borderId="4" xfId="31" applyFont="1" applyBorder="1" applyAlignment="1">
      <alignment horizontal="center"/>
    </xf>
    <xf numFmtId="0" fontId="26" fillId="0" borderId="13" xfId="31" applyFont="1" applyBorder="1" applyAlignment="1">
      <alignment horizontal="center"/>
    </xf>
    <xf numFmtId="1" fontId="26" fillId="0" borderId="13" xfId="31" applyNumberFormat="1" applyFont="1" applyBorder="1" applyAlignment="1">
      <alignment horizontal="center"/>
    </xf>
    <xf numFmtId="1" fontId="26" fillId="0" borderId="35" xfId="31" applyNumberFormat="1" applyFont="1" applyBorder="1" applyAlignment="1">
      <alignment horizontal="center"/>
    </xf>
    <xf numFmtId="1" fontId="26" fillId="0" borderId="4" xfId="31" applyNumberFormat="1" applyFont="1" applyBorder="1" applyAlignment="1">
      <alignment horizontal="center"/>
    </xf>
    <xf numFmtId="1" fontId="26" fillId="0" borderId="12" xfId="31" applyNumberFormat="1" applyFont="1" applyBorder="1" applyAlignment="1">
      <alignment horizontal="center"/>
    </xf>
    <xf numFmtId="49" fontId="19" fillId="0" borderId="16" xfId="31" applyNumberFormat="1" applyFont="1" applyBorder="1" applyAlignment="1">
      <alignment horizontal="left"/>
    </xf>
    <xf numFmtId="49" fontId="19" fillId="0" borderId="4" xfId="31" applyNumberFormat="1" applyFont="1" applyBorder="1" applyAlignment="1">
      <alignment horizontal="left"/>
    </xf>
    <xf numFmtId="49" fontId="19" fillId="0" borderId="8" xfId="31" applyNumberFormat="1" applyFont="1" applyBorder="1" applyAlignment="1">
      <alignment horizontal="left"/>
    </xf>
    <xf numFmtId="0" fontId="26" fillId="0" borderId="16" xfId="31" applyFont="1" applyBorder="1" applyAlignment="1">
      <alignment horizontal="center"/>
    </xf>
    <xf numFmtId="0" fontId="26" fillId="0" borderId="56" xfId="31" applyFont="1" applyBorder="1" applyAlignment="1">
      <alignment horizontal="center" vertical="center"/>
    </xf>
    <xf numFmtId="49" fontId="19" fillId="0" borderId="52" xfId="31" applyNumberFormat="1" applyFont="1" applyBorder="1" applyAlignment="1">
      <alignment horizontal="center"/>
    </xf>
    <xf numFmtId="49" fontId="20" fillId="0" borderId="16" xfId="27" applyNumberFormat="1" applyFont="1" applyBorder="1" applyAlignment="1">
      <alignment horizontal="left"/>
    </xf>
    <xf numFmtId="49" fontId="20" fillId="0" borderId="4" xfId="27" applyNumberFormat="1" applyFont="1" applyBorder="1" applyAlignment="1">
      <alignment horizontal="left"/>
    </xf>
    <xf numFmtId="0" fontId="20" fillId="0" borderId="8" xfId="28" applyFont="1" applyBorder="1" applyAlignment="1">
      <alignment horizontal="left" wrapText="1"/>
    </xf>
    <xf numFmtId="0" fontId="20" fillId="0" borderId="56" xfId="28" applyFont="1" applyBorder="1" applyAlignment="1">
      <alignment horizontal="left" wrapText="1"/>
    </xf>
    <xf numFmtId="0" fontId="20" fillId="0" borderId="18" xfId="28" applyFont="1" applyBorder="1" applyAlignment="1">
      <alignment horizontal="left" wrapText="1"/>
    </xf>
    <xf numFmtId="49" fontId="24" fillId="0" borderId="16" xfId="31" applyNumberFormat="1" applyFont="1" applyBorder="1" applyAlignment="1">
      <alignment horizontal="left"/>
    </xf>
    <xf numFmtId="49" fontId="24" fillId="0" borderId="4" xfId="31" applyNumberFormat="1" applyFont="1" applyBorder="1" applyAlignment="1">
      <alignment horizontal="left"/>
    </xf>
    <xf numFmtId="49" fontId="24" fillId="0" borderId="8" xfId="31" applyNumberFormat="1" applyFont="1" applyBorder="1" applyAlignment="1">
      <alignment horizontal="left"/>
    </xf>
    <xf numFmtId="0" fontId="26" fillId="0" borderId="36" xfId="31" applyFont="1" applyBorder="1" applyAlignment="1">
      <alignment horizontal="center"/>
    </xf>
    <xf numFmtId="49" fontId="19" fillId="0" borderId="21" xfId="31" applyNumberFormat="1" applyFont="1" applyBorder="1" applyAlignment="1">
      <alignment horizontal="left"/>
    </xf>
    <xf numFmtId="49" fontId="19" fillId="0" borderId="9" xfId="31" applyNumberFormat="1" applyFont="1" applyBorder="1" applyAlignment="1">
      <alignment horizontal="left"/>
    </xf>
    <xf numFmtId="49" fontId="19" fillId="0" borderId="14" xfId="31" applyNumberFormat="1" applyFont="1" applyBorder="1" applyAlignment="1">
      <alignment horizontal="left"/>
    </xf>
    <xf numFmtId="0" fontId="26" fillId="0" borderId="65" xfId="31" applyFont="1" applyBorder="1" applyAlignment="1">
      <alignment horizontal="center"/>
    </xf>
    <xf numFmtId="0" fontId="26" fillId="0" borderId="66" xfId="31" applyFont="1" applyBorder="1" applyAlignment="1">
      <alignment horizontal="center"/>
    </xf>
    <xf numFmtId="1" fontId="21" fillId="0" borderId="21" xfId="31" applyNumberFormat="1" applyFont="1" applyBorder="1" applyAlignment="1">
      <alignment horizontal="center" vertical="center"/>
    </xf>
    <xf numFmtId="1" fontId="21" fillId="0" borderId="9" xfId="31" applyNumberFormat="1" applyFont="1" applyBorder="1" applyAlignment="1">
      <alignment horizontal="center" vertical="center"/>
    </xf>
    <xf numFmtId="164" fontId="26" fillId="0" borderId="66" xfId="31" applyNumberFormat="1" applyFont="1" applyBorder="1" applyAlignment="1">
      <alignment horizontal="center"/>
    </xf>
    <xf numFmtId="164" fontId="26" fillId="0" borderId="67" xfId="31" applyNumberFormat="1" applyFont="1" applyBorder="1" applyAlignment="1">
      <alignment horizontal="center"/>
    </xf>
    <xf numFmtId="0" fontId="19" fillId="0" borderId="64" xfId="31" applyFont="1" applyBorder="1" applyAlignment="1">
      <alignment horizontal="center" vertical="center"/>
    </xf>
    <xf numFmtId="0" fontId="19" fillId="0" borderId="23" xfId="31" applyFont="1" applyBorder="1" applyAlignment="1">
      <alignment horizontal="center" vertical="center"/>
    </xf>
    <xf numFmtId="1" fontId="21" fillId="0" borderId="24" xfId="31" applyNumberFormat="1" applyFont="1" applyBorder="1" applyAlignment="1">
      <alignment horizontal="center" vertical="center"/>
    </xf>
    <xf numFmtId="1" fontId="21" fillId="0" borderId="5" xfId="31" applyNumberFormat="1" applyFont="1" applyBorder="1" applyAlignment="1">
      <alignment horizontal="center" vertical="center"/>
    </xf>
    <xf numFmtId="49" fontId="19" fillId="0" borderId="64" xfId="31" applyNumberFormat="1" applyFont="1" applyBorder="1" applyAlignment="1">
      <alignment horizontal="left"/>
    </xf>
    <xf numFmtId="49" fontId="19" fillId="0" borderId="58" xfId="31" applyNumberFormat="1" applyFont="1" applyBorder="1" applyAlignment="1">
      <alignment horizontal="left"/>
    </xf>
    <xf numFmtId="49" fontId="19" fillId="0" borderId="24" xfId="31" applyNumberFormat="1" applyFont="1" applyBorder="1" applyAlignment="1">
      <alignment horizontal="left"/>
    </xf>
    <xf numFmtId="0" fontId="19" fillId="0" borderId="10" xfId="31" applyFont="1" applyBorder="1" applyAlignment="1">
      <alignment horizontal="center"/>
    </xf>
    <xf numFmtId="0" fontId="26" fillId="0" borderId="5" xfId="31" applyFont="1" applyBorder="1" applyAlignment="1">
      <alignment horizontal="center"/>
    </xf>
    <xf numFmtId="0" fontId="19" fillId="0" borderId="9" xfId="31" applyFont="1" applyBorder="1" applyAlignment="1">
      <alignment horizontal="center" wrapText="1"/>
    </xf>
    <xf numFmtId="0" fontId="19" fillId="0" borderId="33" xfId="31" applyFont="1" applyBorder="1" applyAlignment="1">
      <alignment horizontal="center" vertical="center"/>
    </xf>
    <xf numFmtId="0" fontId="19" fillId="0" borderId="9" xfId="31" applyFont="1" applyBorder="1" applyAlignment="1">
      <alignment horizontal="center" vertical="center"/>
    </xf>
    <xf numFmtId="0" fontId="19" fillId="0" borderId="25" xfId="31" applyFont="1" applyBorder="1" applyAlignment="1">
      <alignment horizontal="center" vertical="center"/>
    </xf>
    <xf numFmtId="1" fontId="21" fillId="0" borderId="33" xfId="31" applyNumberFormat="1" applyFont="1" applyBorder="1" applyAlignment="1">
      <alignment horizontal="center" vertical="center"/>
    </xf>
    <xf numFmtId="1" fontId="26" fillId="0" borderId="5" xfId="31" applyNumberFormat="1" applyFont="1" applyBorder="1" applyAlignment="1">
      <alignment horizontal="center"/>
    </xf>
    <xf numFmtId="1" fontId="26" fillId="0" borderId="10" xfId="31" applyNumberFormat="1" applyFont="1" applyBorder="1" applyAlignment="1">
      <alignment horizontal="center"/>
    </xf>
    <xf numFmtId="0" fontId="26" fillId="0" borderId="5" xfId="31" applyFont="1" applyBorder="1" applyAlignment="1">
      <alignment horizontal="center" vertical="center"/>
    </xf>
    <xf numFmtId="0" fontId="26" fillId="0" borderId="10" xfId="31" applyFont="1" applyBorder="1" applyAlignment="1">
      <alignment horizontal="center" vertical="center"/>
    </xf>
    <xf numFmtId="0" fontId="26" fillId="0" borderId="22" xfId="31" applyFont="1" applyBorder="1" applyAlignment="1">
      <alignment horizontal="center"/>
    </xf>
    <xf numFmtId="1" fontId="21" fillId="0" borderId="25" xfId="31" applyNumberFormat="1" applyFont="1" applyBorder="1" applyAlignment="1">
      <alignment horizontal="center" vertical="center"/>
    </xf>
    <xf numFmtId="49" fontId="20" fillId="0" borderId="22" xfId="31" applyNumberFormat="1" applyFont="1" applyBorder="1" applyAlignment="1">
      <alignment horizontal="left" vertical="center"/>
    </xf>
    <xf numFmtId="49" fontId="20" fillId="0" borderId="26" xfId="31" applyNumberFormat="1" applyFont="1" applyBorder="1" applyAlignment="1">
      <alignment horizontal="left" vertical="center"/>
    </xf>
    <xf numFmtId="0" fontId="20" fillId="0" borderId="22" xfId="28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6" fillId="0" borderId="22" xfId="31" applyFont="1" applyBorder="1" applyAlignment="1">
      <alignment horizontal="center" vertical="center"/>
    </xf>
    <xf numFmtId="0" fontId="20" fillId="0" borderId="5" xfId="31" applyFont="1" applyBorder="1" applyAlignment="1">
      <alignment horizontal="center" vertical="center"/>
    </xf>
    <xf numFmtId="49" fontId="20" fillId="0" borderId="16" xfId="31" applyNumberFormat="1" applyFont="1" applyBorder="1" applyAlignment="1">
      <alignment horizontal="left" vertical="center"/>
    </xf>
    <xf numFmtId="49" fontId="20" fillId="0" borderId="8" xfId="31" applyNumberFormat="1" applyFont="1" applyBorder="1" applyAlignment="1">
      <alignment horizontal="left" vertical="center"/>
    </xf>
    <xf numFmtId="0" fontId="20" fillId="0" borderId="16" xfId="28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6" fillId="0" borderId="16" xfId="31" applyFont="1" applyBorder="1" applyAlignment="1">
      <alignment horizontal="center" vertical="center"/>
    </xf>
    <xf numFmtId="0" fontId="26" fillId="0" borderId="4" xfId="31" applyFont="1" applyBorder="1" applyAlignment="1">
      <alignment horizontal="center" vertical="center"/>
    </xf>
    <xf numFmtId="0" fontId="20" fillId="0" borderId="4" xfId="31" applyFont="1" applyBorder="1" applyAlignment="1">
      <alignment horizontal="center" vertical="center"/>
    </xf>
    <xf numFmtId="0" fontId="26" fillId="0" borderId="12" xfId="31" applyFont="1" applyBorder="1" applyAlignment="1">
      <alignment horizontal="center" vertical="center"/>
    </xf>
    <xf numFmtId="1" fontId="26" fillId="0" borderId="4" xfId="31" applyNumberFormat="1" applyFont="1" applyBorder="1" applyAlignment="1">
      <alignment horizontal="center" vertical="center"/>
    </xf>
    <xf numFmtId="1" fontId="26" fillId="0" borderId="12" xfId="31" applyNumberFormat="1" applyFont="1" applyBorder="1" applyAlignment="1">
      <alignment horizontal="center" vertical="center"/>
    </xf>
    <xf numFmtId="0" fontId="20" fillId="0" borderId="18" xfId="31" applyFont="1" applyBorder="1" applyAlignment="1">
      <alignment horizontal="center" vertical="center"/>
    </xf>
    <xf numFmtId="0" fontId="26" fillId="0" borderId="6" xfId="31" applyFont="1" applyBorder="1" applyAlignment="1">
      <alignment horizontal="center" vertical="center"/>
    </xf>
    <xf numFmtId="1" fontId="26" fillId="0" borderId="6" xfId="31" applyNumberFormat="1" applyFont="1" applyBorder="1" applyAlignment="1">
      <alignment horizontal="center" vertical="center"/>
    </xf>
    <xf numFmtId="1" fontId="26" fillId="0" borderId="53" xfId="31" applyNumberFormat="1" applyFont="1" applyBorder="1" applyAlignment="1">
      <alignment horizontal="center" vertical="center"/>
    </xf>
    <xf numFmtId="1" fontId="26" fillId="0" borderId="8" xfId="31" applyNumberFormat="1" applyFont="1" applyBorder="1" applyAlignment="1">
      <alignment horizontal="center" vertical="center"/>
    </xf>
    <xf numFmtId="1" fontId="26" fillId="0" borderId="55" xfId="31" applyNumberFormat="1" applyFont="1" applyBorder="1" applyAlignment="1">
      <alignment horizontal="center" vertical="center"/>
    </xf>
    <xf numFmtId="0" fontId="21" fillId="0" borderId="50" xfId="31" applyFont="1" applyBorder="1" applyAlignment="1">
      <alignment horizontal="center"/>
    </xf>
    <xf numFmtId="0" fontId="21" fillId="0" borderId="15" xfId="31" applyFont="1" applyBorder="1" applyAlignment="1">
      <alignment horizontal="center"/>
    </xf>
    <xf numFmtId="1" fontId="21" fillId="0" borderId="15" xfId="31" applyNumberFormat="1" applyFont="1" applyBorder="1" applyAlignment="1">
      <alignment horizontal="center"/>
    </xf>
    <xf numFmtId="0" fontId="21" fillId="0" borderId="61" xfId="31" applyFont="1" applyBorder="1" applyAlignment="1">
      <alignment horizontal="center"/>
    </xf>
    <xf numFmtId="0" fontId="19" fillId="0" borderId="0" xfId="31" applyFont="1" applyAlignment="1">
      <alignment horizontal="center"/>
    </xf>
    <xf numFmtId="49" fontId="20" fillId="0" borderId="36" xfId="31" applyNumberFormat="1" applyFont="1" applyBorder="1" applyAlignment="1">
      <alignment horizontal="left" vertical="center"/>
    </xf>
    <xf numFmtId="49" fontId="20" fillId="0" borderId="11" xfId="31" applyNumberFormat="1" applyFont="1" applyBorder="1" applyAlignment="1">
      <alignment horizontal="left" vertical="center"/>
    </xf>
    <xf numFmtId="0" fontId="20" fillId="0" borderId="62" xfId="28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6" fillId="0" borderId="20" xfId="31" applyFont="1" applyBorder="1" applyAlignment="1">
      <alignment horizontal="center" vertical="center"/>
    </xf>
    <xf numFmtId="0" fontId="26" fillId="0" borderId="13" xfId="31" applyFont="1" applyBorder="1" applyAlignment="1">
      <alignment horizontal="center" vertical="center"/>
    </xf>
    <xf numFmtId="0" fontId="26" fillId="0" borderId="27" xfId="31" applyFont="1" applyBorder="1" applyAlignment="1">
      <alignment horizontal="center" vertical="center"/>
    </xf>
    <xf numFmtId="0" fontId="26" fillId="0" borderId="29" xfId="31" applyFont="1" applyBorder="1" applyAlignment="1">
      <alignment horizontal="center" vertical="center"/>
    </xf>
    <xf numFmtId="0" fontId="26" fillId="0" borderId="17" xfId="31" applyFont="1" applyBorder="1" applyAlignment="1">
      <alignment horizontal="center" vertical="center"/>
    </xf>
    <xf numFmtId="1" fontId="26" fillId="0" borderId="9" xfId="31" applyNumberFormat="1" applyFont="1" applyBorder="1" applyAlignment="1">
      <alignment horizontal="center" vertical="center"/>
    </xf>
    <xf numFmtId="1" fontId="26" fillId="0" borderId="25" xfId="31" applyNumberFormat="1" applyFont="1" applyBorder="1" applyAlignment="1">
      <alignment horizontal="center" vertical="center"/>
    </xf>
    <xf numFmtId="49" fontId="20" fillId="0" borderId="16" xfId="27" applyNumberFormat="1" applyFont="1" applyBorder="1" applyAlignment="1">
      <alignment horizontal="left" vertical="center"/>
    </xf>
    <xf numFmtId="49" fontId="20" fillId="0" borderId="12" xfId="27" applyNumberFormat="1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26" fillId="0" borderId="58" xfId="31" applyFont="1" applyBorder="1" applyAlignment="1">
      <alignment horizontal="center" vertical="center"/>
    </xf>
    <xf numFmtId="0" fontId="26" fillId="0" borderId="24" xfId="31" applyFont="1" applyBorder="1" applyAlignment="1">
      <alignment horizontal="center" vertical="center"/>
    </xf>
    <xf numFmtId="0" fontId="26" fillId="0" borderId="26" xfId="31" applyFont="1" applyBorder="1" applyAlignment="1">
      <alignment horizontal="center" vertical="center"/>
    </xf>
    <xf numFmtId="1" fontId="26" fillId="0" borderId="5" xfId="31" applyNumberFormat="1" applyFont="1" applyBorder="1" applyAlignment="1">
      <alignment horizontal="center" vertical="center"/>
    </xf>
    <xf numFmtId="1" fontId="26" fillId="0" borderId="10" xfId="31" applyNumberFormat="1" applyFont="1" applyBorder="1" applyAlignment="1">
      <alignment horizontal="center" vertical="center"/>
    </xf>
    <xf numFmtId="49" fontId="21" fillId="0" borderId="59" xfId="31" applyNumberFormat="1" applyFont="1" applyBorder="1" applyAlignment="1">
      <alignment horizontal="left"/>
    </xf>
    <xf numFmtId="49" fontId="21" fillId="0" borderId="15" xfId="31" applyNumberFormat="1" applyFont="1" applyBorder="1" applyAlignment="1">
      <alignment horizontal="left"/>
    </xf>
    <xf numFmtId="0" fontId="21" fillId="0" borderId="15" xfId="31" applyFont="1" applyBorder="1" applyAlignment="1">
      <alignment horizontal="center" wrapText="1"/>
    </xf>
    <xf numFmtId="0" fontId="21" fillId="0" borderId="59" xfId="31" applyFont="1" applyBorder="1" applyAlignment="1">
      <alignment horizontal="center"/>
    </xf>
    <xf numFmtId="0" fontId="21" fillId="0" borderId="60" xfId="31" applyFont="1" applyBorder="1" applyAlignment="1">
      <alignment horizontal="center"/>
    </xf>
    <xf numFmtId="0" fontId="26" fillId="0" borderId="9" xfId="31" applyFont="1" applyBorder="1" applyAlignment="1">
      <alignment horizontal="center" vertical="center"/>
    </xf>
    <xf numFmtId="0" fontId="26" fillId="0" borderId="25" xfId="31" applyFont="1" applyBorder="1" applyAlignment="1">
      <alignment horizontal="center" vertical="center"/>
    </xf>
    <xf numFmtId="0" fontId="26" fillId="0" borderId="33" xfId="31" applyFont="1" applyBorder="1" applyAlignment="1">
      <alignment horizontal="center" vertical="center"/>
    </xf>
    <xf numFmtId="0" fontId="32" fillId="0" borderId="33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6" fillId="0" borderId="57" xfId="31" applyFont="1" applyBorder="1" applyAlignment="1">
      <alignment horizontal="center" vertical="center"/>
    </xf>
    <xf numFmtId="0" fontId="26" fillId="0" borderId="14" xfId="31" applyFont="1" applyBorder="1" applyAlignment="1">
      <alignment horizontal="center" vertical="center"/>
    </xf>
    <xf numFmtId="0" fontId="32" fillId="0" borderId="56" xfId="0" applyFont="1" applyBorder="1" applyAlignment="1">
      <alignment horizontal="left" vertical="center" wrapText="1"/>
    </xf>
    <xf numFmtId="0" fontId="32" fillId="0" borderId="55" xfId="0" applyFont="1" applyBorder="1" applyAlignment="1">
      <alignment horizontal="left" vertical="center" wrapText="1"/>
    </xf>
    <xf numFmtId="0" fontId="20" fillId="0" borderId="8" xfId="31" applyFont="1" applyBorder="1" applyAlignment="1">
      <alignment horizontal="center" vertical="center"/>
    </xf>
    <xf numFmtId="1" fontId="26" fillId="0" borderId="18" xfId="31" applyNumberFormat="1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20" fillId="0" borderId="18" xfId="28" applyFont="1" applyBorder="1" applyAlignment="1">
      <alignment horizontal="left" vertical="center" wrapText="1"/>
    </xf>
    <xf numFmtId="0" fontId="20" fillId="0" borderId="4" xfId="28" applyFont="1" applyBorder="1" applyAlignment="1">
      <alignment horizontal="left" vertical="center" wrapText="1"/>
    </xf>
    <xf numFmtId="0" fontId="20" fillId="0" borderId="12" xfId="28" applyFont="1" applyBorder="1" applyAlignment="1">
      <alignment horizontal="left" vertical="center" wrapText="1"/>
    </xf>
    <xf numFmtId="0" fontId="20" fillId="0" borderId="33" xfId="28" applyFont="1" applyBorder="1" applyAlignment="1">
      <alignment horizontal="left" vertical="center" wrapText="1"/>
    </xf>
    <xf numFmtId="0" fontId="20" fillId="0" borderId="9" xfId="28" applyFont="1" applyBorder="1" applyAlignment="1">
      <alignment horizontal="left" vertical="center" wrapText="1"/>
    </xf>
    <xf numFmtId="0" fontId="20" fillId="0" borderId="25" xfId="28" applyFont="1" applyBorder="1" applyAlignment="1">
      <alignment horizontal="left" vertical="center" wrapText="1"/>
    </xf>
    <xf numFmtId="0" fontId="26" fillId="0" borderId="21" xfId="31" applyFont="1" applyBorder="1" applyAlignment="1">
      <alignment horizontal="center" vertical="center"/>
    </xf>
    <xf numFmtId="0" fontId="20" fillId="0" borderId="56" xfId="28" applyFont="1" applyBorder="1" applyAlignment="1">
      <alignment horizontal="left" vertical="center" wrapText="1"/>
    </xf>
    <xf numFmtId="0" fontId="20" fillId="0" borderId="55" xfId="28" applyFont="1" applyBorder="1" applyAlignment="1">
      <alignment horizontal="left" vertical="center" wrapText="1"/>
    </xf>
    <xf numFmtId="0" fontId="19" fillId="0" borderId="52" xfId="31" applyFont="1" applyBorder="1" applyAlignment="1">
      <alignment horizontal="center"/>
    </xf>
    <xf numFmtId="49" fontId="20" fillId="0" borderId="36" xfId="27" applyNumberFormat="1" applyFont="1" applyBorder="1" applyAlignment="1">
      <alignment horizontal="left" vertical="center"/>
    </xf>
    <xf numFmtId="49" fontId="20" fillId="0" borderId="35" xfId="27" applyNumberFormat="1" applyFont="1" applyBorder="1" applyAlignment="1">
      <alignment horizontal="left" vertical="center"/>
    </xf>
    <xf numFmtId="0" fontId="20" fillId="0" borderId="28" xfId="28" applyFont="1" applyBorder="1" applyAlignment="1">
      <alignment horizontal="left" vertical="center" wrapText="1"/>
    </xf>
    <xf numFmtId="0" fontId="20" fillId="0" borderId="13" xfId="28" applyFont="1" applyBorder="1" applyAlignment="1">
      <alignment horizontal="left" vertical="center" wrapText="1"/>
    </xf>
    <xf numFmtId="0" fontId="20" fillId="0" borderId="35" xfId="28" applyFont="1" applyBorder="1" applyAlignment="1">
      <alignment horizontal="left" vertical="center" wrapText="1"/>
    </xf>
    <xf numFmtId="0" fontId="26" fillId="0" borderId="53" xfId="31" applyFont="1" applyBorder="1" applyAlignment="1">
      <alignment horizontal="center" vertical="center"/>
    </xf>
    <xf numFmtId="0" fontId="20" fillId="0" borderId="43" xfId="31" applyFont="1" applyBorder="1" applyAlignment="1">
      <alignment horizontal="center" vertical="center" textRotation="90"/>
    </xf>
    <xf numFmtId="0" fontId="20" fillId="0" borderId="30" xfId="31" applyFont="1" applyBorder="1" applyAlignment="1">
      <alignment horizontal="center" vertical="center" textRotation="90"/>
    </xf>
    <xf numFmtId="0" fontId="20" fillId="0" borderId="31" xfId="31" applyFont="1" applyBorder="1" applyAlignment="1">
      <alignment horizontal="center" vertical="center" textRotation="90"/>
    </xf>
    <xf numFmtId="0" fontId="18" fillId="0" borderId="37" xfId="31" applyFont="1" applyBorder="1" applyAlignment="1">
      <alignment horizontal="center"/>
    </xf>
    <xf numFmtId="0" fontId="18" fillId="0" borderId="9" xfId="31" applyFont="1" applyBorder="1" applyAlignment="1">
      <alignment horizontal="center"/>
    </xf>
    <xf numFmtId="0" fontId="18" fillId="0" borderId="4" xfId="31" applyFont="1" applyBorder="1" applyAlignment="1">
      <alignment horizontal="center" vertical="center"/>
    </xf>
    <xf numFmtId="0" fontId="18" fillId="0" borderId="12" xfId="31" applyFont="1" applyBorder="1" applyAlignment="1">
      <alignment horizontal="center" vertical="center"/>
    </xf>
    <xf numFmtId="0" fontId="18" fillId="0" borderId="4" xfId="31" applyFont="1" applyBorder="1" applyAlignment="1">
      <alignment horizontal="center"/>
    </xf>
    <xf numFmtId="0" fontId="18" fillId="0" borderId="12" xfId="31" applyFont="1" applyBorder="1" applyAlignment="1">
      <alignment horizontal="center"/>
    </xf>
    <xf numFmtId="0" fontId="18" fillId="0" borderId="16" xfId="31" applyFont="1" applyBorder="1" applyAlignment="1">
      <alignment horizontal="left" vertical="center" wrapText="1"/>
    </xf>
    <xf numFmtId="0" fontId="18" fillId="0" borderId="4" xfId="31" applyFont="1" applyBorder="1" applyAlignment="1">
      <alignment horizontal="left" vertical="center" wrapText="1"/>
    </xf>
    <xf numFmtId="0" fontId="23" fillId="0" borderId="34" xfId="31" applyFont="1" applyBorder="1" applyAlignment="1">
      <alignment horizontal="center" vertical="center" wrapText="1"/>
    </xf>
    <xf numFmtId="0" fontId="23" fillId="0" borderId="27" xfId="31" applyFont="1" applyBorder="1" applyAlignment="1">
      <alignment horizontal="center" vertical="center" wrapText="1"/>
    </xf>
    <xf numFmtId="0" fontId="23" fillId="0" borderId="28" xfId="31" applyFont="1" applyBorder="1" applyAlignment="1">
      <alignment horizontal="center" vertical="center" wrapText="1"/>
    </xf>
    <xf numFmtId="0" fontId="23" fillId="0" borderId="44" xfId="27" applyFont="1" applyBorder="1" applyAlignment="1">
      <alignment horizontal="center" vertical="center" wrapText="1"/>
    </xf>
    <xf numFmtId="0" fontId="23" fillId="0" borderId="45" xfId="27" applyFont="1" applyBorder="1" applyAlignment="1">
      <alignment horizontal="center" vertical="center" wrapText="1"/>
    </xf>
    <xf numFmtId="0" fontId="23" fillId="0" borderId="40" xfId="27" applyFont="1" applyBorder="1" applyAlignment="1">
      <alignment horizontal="center" vertical="center" wrapText="1"/>
    </xf>
    <xf numFmtId="0" fontId="23" fillId="0" borderId="46" xfId="27" applyFont="1" applyBorder="1" applyAlignment="1">
      <alignment horizontal="center" vertical="center" wrapText="1"/>
    </xf>
    <xf numFmtId="0" fontId="23" fillId="0" borderId="0" xfId="27" applyFont="1" applyAlignment="1">
      <alignment horizontal="center" vertical="center" wrapText="1"/>
    </xf>
    <xf numFmtId="0" fontId="23" fillId="0" borderId="47" xfId="27" applyFont="1" applyBorder="1" applyAlignment="1">
      <alignment horizontal="center" vertical="center" wrapText="1"/>
    </xf>
    <xf numFmtId="0" fontId="23" fillId="0" borderId="48" xfId="27" applyFont="1" applyBorder="1" applyAlignment="1">
      <alignment horizontal="center" vertical="center" wrapText="1"/>
    </xf>
    <xf numFmtId="0" fontId="23" fillId="0" borderId="49" xfId="27" applyFont="1" applyBorder="1" applyAlignment="1">
      <alignment horizontal="center" vertical="center" wrapText="1"/>
    </xf>
    <xf numFmtId="0" fontId="23" fillId="0" borderId="50" xfId="27" applyFont="1" applyBorder="1" applyAlignment="1">
      <alignment horizontal="center" vertical="center" wrapText="1"/>
    </xf>
    <xf numFmtId="0" fontId="18" fillId="0" borderId="39" xfId="31" applyFont="1" applyBorder="1" applyAlignment="1">
      <alignment horizontal="center"/>
    </xf>
    <xf numFmtId="0" fontId="18" fillId="0" borderId="40" xfId="31" applyFont="1" applyBorder="1" applyAlignment="1">
      <alignment horizontal="center"/>
    </xf>
    <xf numFmtId="0" fontId="18" fillId="0" borderId="14" xfId="31" applyFont="1" applyBorder="1" applyAlignment="1">
      <alignment horizontal="center"/>
    </xf>
    <xf numFmtId="0" fontId="18" fillId="0" borderId="33" xfId="31" applyFont="1" applyBorder="1" applyAlignment="1">
      <alignment horizontal="center"/>
    </xf>
    <xf numFmtId="0" fontId="18" fillId="0" borderId="22" xfId="31" applyFont="1" applyBorder="1" applyAlignment="1">
      <alignment horizontal="left"/>
    </xf>
    <xf numFmtId="0" fontId="18" fillId="0" borderId="5" xfId="31" applyFont="1" applyBorder="1" applyAlignment="1">
      <alignment horizontal="left"/>
    </xf>
    <xf numFmtId="0" fontId="18" fillId="0" borderId="5" xfId="31" applyFont="1" applyBorder="1" applyAlignment="1">
      <alignment horizontal="center"/>
    </xf>
    <xf numFmtId="0" fontId="18" fillId="0" borderId="5" xfId="31" applyFont="1" applyBorder="1" applyAlignment="1">
      <alignment horizontal="center" vertical="center"/>
    </xf>
    <xf numFmtId="0" fontId="18" fillId="0" borderId="10" xfId="31" applyFont="1" applyBorder="1" applyAlignment="1">
      <alignment horizontal="center" vertical="center"/>
    </xf>
    <xf numFmtId="0" fontId="18" fillId="0" borderId="10" xfId="31" applyFont="1" applyBorder="1" applyAlignment="1">
      <alignment horizontal="center"/>
    </xf>
    <xf numFmtId="0" fontId="18" fillId="0" borderId="22" xfId="31" applyFont="1" applyBorder="1" applyAlignment="1">
      <alignment horizontal="left" vertical="center" wrapText="1"/>
    </xf>
    <xf numFmtId="0" fontId="18" fillId="0" borderId="5" xfId="31" applyFont="1" applyBorder="1" applyAlignment="1">
      <alignment horizontal="left" vertical="center" wrapText="1"/>
    </xf>
    <xf numFmtId="0" fontId="18" fillId="0" borderId="41" xfId="31" applyFont="1" applyBorder="1" applyAlignment="1">
      <alignment horizontal="center"/>
    </xf>
    <xf numFmtId="0" fontId="18" fillId="0" borderId="42" xfId="31" applyFont="1" applyBorder="1" applyAlignment="1">
      <alignment horizontal="center"/>
    </xf>
    <xf numFmtId="0" fontId="18" fillId="0" borderId="16" xfId="27" applyFont="1" applyBorder="1" applyAlignment="1">
      <alignment horizontal="left"/>
    </xf>
    <xf numFmtId="0" fontId="18" fillId="0" borderId="4" xfId="27" applyFont="1" applyBorder="1" applyAlignment="1">
      <alignment horizontal="left"/>
    </xf>
    <xf numFmtId="0" fontId="18" fillId="0" borderId="44" xfId="27" applyFont="1" applyBorder="1" applyAlignment="1">
      <alignment horizontal="left"/>
    </xf>
    <xf numFmtId="0" fontId="18" fillId="0" borderId="40" xfId="27" applyFont="1" applyBorder="1" applyAlignment="1">
      <alignment horizontal="left"/>
    </xf>
    <xf numFmtId="0" fontId="18" fillId="0" borderId="51" xfId="27" applyFont="1" applyBorder="1" applyAlignment="1">
      <alignment horizontal="left"/>
    </xf>
    <xf numFmtId="0" fontId="18" fillId="0" borderId="33" xfId="27" applyFont="1" applyBorder="1" applyAlignment="1">
      <alignment horizontal="left"/>
    </xf>
    <xf numFmtId="0" fontId="18" fillId="0" borderId="13" xfId="31" applyFont="1" applyBorder="1" applyAlignment="1">
      <alignment horizontal="center" vertical="center" wrapText="1"/>
    </xf>
    <xf numFmtId="0" fontId="18" fillId="0" borderId="35" xfId="31" applyFont="1" applyBorder="1" applyAlignment="1">
      <alignment horizontal="center" vertical="center" wrapText="1"/>
    </xf>
    <xf numFmtId="0" fontId="23" fillId="0" borderId="35" xfId="31" applyFont="1" applyBorder="1" applyAlignment="1">
      <alignment horizontal="center" vertical="center" wrapText="1"/>
    </xf>
    <xf numFmtId="0" fontId="25" fillId="0" borderId="13" xfId="31" applyFont="1" applyBorder="1" applyAlignment="1">
      <alignment horizontal="center" vertical="center" textRotation="90" wrapText="1"/>
    </xf>
    <xf numFmtId="0" fontId="18" fillId="0" borderId="16" xfId="31" applyFont="1" applyBorder="1" applyAlignment="1">
      <alignment horizontal="left"/>
    </xf>
    <xf numFmtId="0" fontId="18" fillId="0" borderId="4" xfId="31" applyFont="1" applyBorder="1" applyAlignment="1">
      <alignment horizontal="left"/>
    </xf>
    <xf numFmtId="0" fontId="23" fillId="0" borderId="4" xfId="31" applyFont="1" applyBorder="1" applyAlignment="1">
      <alignment horizontal="center" vertical="center"/>
    </xf>
    <xf numFmtId="0" fontId="33" fillId="0" borderId="11" xfId="29" applyFont="1" applyBorder="1" applyAlignment="1">
      <alignment horizontal="center" vertical="center"/>
    </xf>
    <xf numFmtId="0" fontId="33" fillId="0" borderId="27" xfId="29" applyFont="1" applyBorder="1" applyAlignment="1">
      <alignment horizontal="center" vertical="center"/>
    </xf>
    <xf numFmtId="0" fontId="33" fillId="0" borderId="28" xfId="29" applyFont="1" applyBorder="1" applyAlignment="1">
      <alignment horizontal="center" vertical="center"/>
    </xf>
    <xf numFmtId="0" fontId="14" fillId="0" borderId="0" xfId="31" applyFont="1" applyAlignment="1">
      <alignment horizontal="center"/>
    </xf>
    <xf numFmtId="0" fontId="11" fillId="0" borderId="0" xfId="31" applyFont="1" applyAlignment="1">
      <alignment horizontal="center"/>
    </xf>
    <xf numFmtId="0" fontId="33" fillId="0" borderId="34" xfId="29" applyFont="1" applyBorder="1" applyAlignment="1">
      <alignment horizontal="center" vertical="center"/>
    </xf>
    <xf numFmtId="0" fontId="37" fillId="0" borderId="0" xfId="31" applyFont="1" applyAlignment="1">
      <alignment horizontal="left"/>
    </xf>
    <xf numFmtId="0" fontId="28" fillId="0" borderId="0" xfId="31" applyFont="1" applyAlignment="1">
      <alignment horizontal="center"/>
    </xf>
    <xf numFmtId="0" fontId="40" fillId="0" borderId="0" xfId="31" applyFont="1" applyAlignment="1">
      <alignment horizontal="left"/>
    </xf>
    <xf numFmtId="0" fontId="25" fillId="0" borderId="35" xfId="31" applyFont="1" applyBorder="1" applyAlignment="1">
      <alignment horizontal="center" vertical="center" textRotation="90" wrapText="1"/>
    </xf>
    <xf numFmtId="0" fontId="18" fillId="0" borderId="36" xfId="31" applyFont="1" applyBorder="1" applyAlignment="1">
      <alignment horizontal="center" vertical="center" wrapText="1"/>
    </xf>
    <xf numFmtId="0" fontId="25" fillId="0" borderId="36" xfId="31" applyFont="1" applyBorder="1" applyAlignment="1">
      <alignment horizontal="left" textRotation="90"/>
    </xf>
    <xf numFmtId="0" fontId="25" fillId="0" borderId="13" xfId="31" applyFont="1" applyBorder="1" applyAlignment="1">
      <alignment horizontal="left" textRotation="90"/>
    </xf>
    <xf numFmtId="0" fontId="29" fillId="0" borderId="12" xfId="27" applyFont="1" applyBorder="1" applyAlignment="1"/>
    <xf numFmtId="0" fontId="29" fillId="0" borderId="4" xfId="27" applyFont="1" applyBorder="1" applyAlignment="1"/>
    <xf numFmtId="0" fontId="29" fillId="0" borderId="37" xfId="27" applyFont="1" applyBorder="1" applyAlignment="1"/>
    <xf numFmtId="0" fontId="29" fillId="0" borderId="38" xfId="27" applyFont="1" applyBorder="1" applyAlignment="1"/>
    <xf numFmtId="0" fontId="29" fillId="0" borderId="5" xfId="27" applyFont="1" applyBorder="1" applyAlignment="1"/>
    <xf numFmtId="0" fontId="29" fillId="0" borderId="10" xfId="27" applyFont="1" applyBorder="1" applyAlignment="1"/>
  </cellXfs>
  <cellStyles count="3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Заголовок 1" xfId="19" builtinId="16" customBuiltin="1"/>
    <cellStyle name="Заголовок 2" xfId="20" builtinId="17" customBuiltin="1"/>
    <cellStyle name="Заголовок 3" xfId="21" builtinId="18" customBuiltin="1"/>
    <cellStyle name="Заголовок 4" xfId="22" builtinId="19" customBuiltin="1"/>
    <cellStyle name="Звичайний" xfId="0" builtinId="0"/>
    <cellStyle name="Обычный 2" xfId="23" xr:uid="{00000000-0005-0000-0000-000017000000}"/>
    <cellStyle name="Обычный 3" xfId="24" xr:uid="{00000000-0005-0000-0000-000018000000}"/>
    <cellStyle name="Обычный 4" xfId="25" xr:uid="{00000000-0005-0000-0000-000019000000}"/>
    <cellStyle name="Обычный_6.МА.Д-Ш(12)" xfId="26" xr:uid="{00000000-0005-0000-0000-00001A000000}"/>
    <cellStyle name="Обычный_ЕП 2014-2015" xfId="27" xr:uid="{00000000-0005-0000-0000-00001B000000}"/>
    <cellStyle name="Обычный_КН 2013-2015" xfId="28" xr:uid="{00000000-0005-0000-0000-00001C000000}"/>
    <cellStyle name="Обычный_Навчальний план Готельне обслуговування" xfId="29" xr:uid="{00000000-0005-0000-0000-00001D000000}"/>
    <cellStyle name="Обычный_РНП бакалаври ФЕП 2013 ст. 1-2" xfId="30" xr:uid="{00000000-0005-0000-0000-00001E000000}"/>
    <cellStyle name="Обычный_ЯСС 2003-2012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2;&#1074;%20&#1087;&#1083;&#1072;&#1085;&#1080;(&#1074;&#1077;&#1083;&#1080;&#1082;&#1110;)%20&#1079;&#1072;&#1086;&#1095;&#1085;%20&#1073;&#1072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45;&#1057;&#1071;!!!!!!!!!!!!!!!!!/&#1053;&#1052;&#1059;/&#1053;&#1072;&#1074;&#1095;&#1072;&#1083;&#1100;&#1085;&#1110;%20&#1087;&#1083;&#1072;&#1085;&#1080;/&#1053;&#1072;&#1074;&#1095;&#1072;&#1083;&#1100;&#1085;&#1110;%20&#1087;&#1083;&#1072;&#1085;&#1080;/&#1085;&#1072;&#1074;%20&#1087;&#1083;&#1072;&#1085;&#1080;(&#1074;&#1077;&#1083;&#1080;&#1082;&#1110;)%20&#1079;&#1072;&#1086;&#1095;&#1085;%20&#1073;&#1072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72;&#1088;&#1086;&#1074;/&#1056;&#1077;&#1082;&#1090;&#1086;&#1088;&#1072;&#1090;%202012-2013/&#1053;&#1072;&#1074;&#1095;&#1072;&#1083;&#1100;&#1085;&#1110;%20&#1087;&#1083;&#1072;&#1085;&#1080;/&#1053;&#1072;&#1074;&#1095;&#1072;&#1083;&#1100;&#1085;&#1110;%20&#1087;&#1083;&#1072;&#1085;&#1080;%20(&#1083;&#1110;&#1094;&#1077;&#1085;&#1079;&#1086;&#1074;&#1072;&#1085;&#1110;)/&#1085;&#1072;&#1074;%20&#1087;&#1083;&#1072;&#1085;&#1080;(&#1074;&#1077;&#1083;&#1080;&#1082;&#1110;)%20&#1079;&#1072;&#1086;&#1095;&#1085;%20&#1073;&#1072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72;&#1088;&#1086;&#1074;/&#1056;&#1077;&#1082;&#1090;&#1086;&#1088;&#1072;&#1090;%202012-2013/&#1053;&#1072;&#1074;&#1095;&#1072;&#1083;&#1100;&#1085;&#1110;%20&#1087;&#1083;&#1072;&#1085;&#1080;/&#1053;&#1072;&#1074;&#1095;&#1072;&#1083;&#1100;&#1085;&#1110;%20&#1087;&#1083;&#1072;&#1085;&#1080;%20(&#1083;&#1110;&#1094;&#1077;&#1085;&#1079;&#1086;&#1074;&#1072;&#1085;&#1110;)/&#1045;&#1055;%202003-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72;&#1088;&#1086;&#1074;/&#1056;&#1077;&#1082;&#1090;&#1086;&#1088;&#1072;&#1090;%202012-2013/&#1053;&#1072;&#1074;&#1095;&#1072;&#1083;&#1100;&#1085;&#1110;%20&#1087;&#1083;&#1072;&#1085;&#1080;/&#1053;&#1072;&#1074;&#1095;&#1072;&#1083;&#1100;&#1085;&#1110;%20&#1087;&#1083;&#1072;&#1085;&#1080;%20(&#1083;&#1110;&#1094;&#1077;&#1085;&#1079;&#1086;&#1074;&#1072;&#1085;&#1110;)/&#1045;&#1110;&#1055;%202007%20(&#1045;&#1055;,%20&#1052;&#1072;,%20&#1054;&#1040;,%20&#1060;&#1110;&#1050;%20(&#1060;),%20&#1060;&#1110;&#1050;%20(&#1041;&#1057;),%20&#1052;&#104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rector\d$\Documents%20and%20Settings\Lesia_Sh\Local%20Settings\Temporary%20Internet%20Files\OLKE6\&#1053;&#1072;&#1074;&#1095;&#1072;&#1083;&#1100;&#1085;&#1110;%20&#1087;&#1083;&#1072;&#1085;&#1080;%20(&#1074;&#1077;&#1083;&#1080;&#1082;&#1110;)\&#1057;&#1087;&#1077;&#1094;&#1082;&#1072;&#1090;&#1077;&#1075;&#1086;&#1088;&#1110;&#1111;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_Sholomitskaya/Local%20Settings/Temporary%20Internet%20Files/OLK61/&#1055;&#1042;&#1064;+&#1059;&#1053;&#1047;+&#1071;&#1057;&#1057;+&#1030;&#1042;+&#1055;&#1052;%20&#1085;&#1072;&#1074;&#1087;&#1083;&#1072;&#1085;&#1080;%20&#1084;&#1072;&#1075;&#1110;&#1089;&#1090;&#1088;&#1072;&#1090;&#1091;&#1088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_Sholomitskaya/Local%20Settings/Temporary%20Internet%20Files/OLK61/&#1059;&#105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П бак 03-03"/>
      <sheetName val="ЕП бак 04-05(заоч)"/>
      <sheetName val="Ф бак 03-03"/>
      <sheetName val="Ф бак 04-05 (заоч)"/>
      <sheetName val="БС бак 03-03"/>
      <sheetName val="БС бак 04-05 (заоч)"/>
      <sheetName val="ОА бак 03-03"/>
      <sheetName val="ОА бак 04-05 (заоч)"/>
      <sheetName val="МЕ бак 03-03"/>
      <sheetName val="МЕ бак 04-05 (заоч)"/>
      <sheetName val="МЗЕД бак 03-03"/>
      <sheetName val="МЗЕД бак 04-05 (заоч)"/>
      <sheetName val="Заочники тижневики І-ІІ"/>
      <sheetName val="За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П бак 03-03"/>
      <sheetName val="ЕП бак 04-05(заоч)"/>
      <sheetName val="Ф бак 03-03"/>
      <sheetName val="Ф бак 04-05 (заоч)"/>
      <sheetName val="БС бак 03-03"/>
      <sheetName val="БС бак 04-05 (заоч)"/>
      <sheetName val="ОА бак 03-03"/>
      <sheetName val="ОА бак 04-05 (заоч)"/>
      <sheetName val="МЕ бак 03-03"/>
      <sheetName val="МЕ бак 04-05 (заоч)"/>
      <sheetName val="МЗЕД бак 03-03"/>
      <sheetName val="МЗЕД бак 04-05 (заоч)"/>
      <sheetName val="Заочники тижневики І-ІІ"/>
      <sheetName val="За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П бак 03-03"/>
      <sheetName val="ЕП бак 04-05(заоч)"/>
      <sheetName val="Ф бак 03-03"/>
      <sheetName val="Ф бак 04-05 (заоч)"/>
      <sheetName val="БС бак 03-03"/>
      <sheetName val="БС бак 04-05 (заоч)"/>
      <sheetName val="ОА бак 03-03"/>
      <sheetName val="ОА бак 04-05 (заоч)"/>
      <sheetName val="МЕ бак 03-03"/>
      <sheetName val="МЕ бак 04-05 (заоч)"/>
      <sheetName val="МЗЕД бак 03-03"/>
      <sheetName val="МЗЕД бак 04-05 (заоч)"/>
      <sheetName val="Заочники тижневики І-ІІ"/>
      <sheetName val="За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П бак 03-03"/>
      <sheetName val="ЕП бак 03-03 веч"/>
      <sheetName val="ЕП мс 04-03 draft"/>
      <sheetName val="ЕП мс 04-03"/>
      <sheetName val="ЕП спец 04-03"/>
      <sheetName val="ЕП маг 09-03"/>
      <sheetName val="ЕП бак 09-03 заоч"/>
      <sheetName val="ЕП спец 09-03 заоч"/>
      <sheetName val="ЕП спец 02-04"/>
      <sheetName val="ЕП спец 02-04 (ЕІП)"/>
      <sheetName val="ЕП маг 03-04 (ЕІП)"/>
      <sheetName val="ЕП спец заоч 05-04 "/>
      <sheetName val="ЕП спец-пп 06-04"/>
      <sheetName val="ЕП спец-пп заоч 10-04"/>
      <sheetName val="ЕП спец-пп 10-04"/>
      <sheetName val="ЕП спец-пп 10-04 (2)"/>
      <sheetName val="ЕП спец-пп 10-04 (3)"/>
      <sheetName val="ЕП бак 01-06 К"/>
      <sheetName val="ЕП мс зфн 09-06"/>
      <sheetName val="Різниця РС 07"/>
      <sheetName val="ЕП 04-07"/>
      <sheetName val="ЕП 06-07 ДнФ"/>
      <sheetName val="ЕП 01-09"/>
      <sheetName val="ЕП мс 06-11"/>
      <sheetName val="ЕП бак 06-11"/>
      <sheetName val="ЕП спец 06-11"/>
      <sheetName val="ЕП спец 06-11з"/>
      <sheetName val="ЕП маг 06-11"/>
      <sheetName val="ЕП маг 06-11з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іП 2006-1"/>
      <sheetName val="СЛС"/>
      <sheetName val="Графік НП"/>
      <sheetName val="МЕ 04-07"/>
      <sheetName val="ЕП 04-07"/>
      <sheetName val="ЕП 01-09"/>
      <sheetName val="Ма 04-07 (old)"/>
      <sheetName val="Ма 04-07"/>
      <sheetName val="Ф 04-07"/>
      <sheetName val="БС 04-07"/>
      <sheetName val="ОА 04-07"/>
      <sheetName val="ЕП 06-07 ДнФ"/>
      <sheetName val="УАПЕМ (б) 05-08"/>
      <sheetName val="ФЕП І (07)"/>
      <sheetName val="КРОК-Лідер І (07)"/>
      <sheetName val="КРОК-Профі І (07)"/>
      <sheetName val="ФМВ І (07)"/>
      <sheetName val="ФЕП ІІ (07) пост"/>
      <sheetName val="КРОК-Лідер ІІ (07) пост"/>
      <sheetName val="КРОК-Лідер ІІ (07) перех"/>
      <sheetName val="КРОК-Профі ІІ (07)"/>
      <sheetName val="ФМВ ІІ (07) пост"/>
      <sheetName val="ФЕП ІІІ (07)"/>
      <sheetName val="КРОК-Лідер ІІІ (07)"/>
      <sheetName val="КРОК-Профі ІІІ (07)"/>
      <sheetName val="ФМВ ІІІ (07)"/>
      <sheetName val="ФЕП ІV (07)"/>
      <sheetName val="КРОК-Лідер IV (07)"/>
      <sheetName val="КРОК-Профі ІV (07)"/>
      <sheetName val="ФМВ ІV (07)"/>
      <sheetName val="Заочники І"/>
      <sheetName val="1 курс"/>
      <sheetName val="2 курс"/>
      <sheetName val="3 курс"/>
      <sheetName val="4 курс"/>
      <sheetName val="ФЕП І-1 (06)"/>
      <sheetName val="ФМВ І-1 (06)"/>
      <sheetName val="ФЕП ІІ-1 (06)"/>
      <sheetName val="ФЕП ІІІ-1 (06)"/>
      <sheetName val="ФЕП ІV-1 (06)"/>
      <sheetName val="Лист2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ВШ дфн"/>
      <sheetName val="УНЗ дфн"/>
      <sheetName val="ПВШ зфн"/>
      <sheetName val="УНЗ зфн"/>
      <sheetName val="ЯСС дфн"/>
      <sheetName val="ЯСС зфн"/>
      <sheetName val="Лист7"/>
      <sheetName val="ПМ 2001 дфн"/>
      <sheetName val="ПМ дфн викл"/>
      <sheetName val="ПМ1 дфн викл"/>
      <sheetName val="ПМ1 дфн"/>
      <sheetName val="Лист12"/>
      <sheetName val="Лист13"/>
      <sheetName val="Лист14"/>
      <sheetName val="Лист15"/>
      <sheetName val="Лист16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ВШ дфн"/>
      <sheetName val="УНЗ дфн"/>
      <sheetName val="ПВШ зфн"/>
      <sheetName val="УНЗ зфн"/>
      <sheetName val="ЯСС дфн"/>
      <sheetName val="ЯСС зфн"/>
      <sheetName val="Лист7"/>
      <sheetName val="ПМ дфн"/>
      <sheetName val="ПМ дфн викл"/>
      <sheetName val="ПМ1 дфн викл"/>
      <sheetName val="ПМ1 дфн"/>
      <sheetName val="Лист12"/>
      <sheetName val="Лист13"/>
      <sheetName val="Лист14"/>
      <sheetName val="Лист15"/>
      <sheetName val="Лист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НЗ дфн"/>
      <sheetName val="УНЗ зфн"/>
      <sheetName val="УНЗ 06-06"/>
      <sheetName val="УНЗ 09-06 з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A114"/>
  <sheetViews>
    <sheetView tabSelected="1" zoomScale="70" zoomScaleNormal="70" zoomScaleSheetLayoutView="85" zoomScalePageLayoutView="50" workbookViewId="0">
      <selection activeCell="T54" sqref="T54:U54"/>
    </sheetView>
  </sheetViews>
  <sheetFormatPr defaultColWidth="2.5703125" defaultRowHeight="18.75"/>
  <cols>
    <col min="1" max="1" width="5.5703125" style="1" customWidth="1"/>
    <col min="2" max="2" width="6" style="1" customWidth="1"/>
    <col min="3" max="4" width="5.42578125" style="1" customWidth="1"/>
    <col min="5" max="5" width="9.140625" style="1" customWidth="1"/>
    <col min="6" max="12" width="5.42578125" style="1" customWidth="1"/>
    <col min="13" max="13" width="6.42578125" style="1" customWidth="1"/>
    <col min="14" max="14" width="8.42578125" style="1" customWidth="1"/>
    <col min="15" max="15" width="9.7109375" style="5" customWidth="1"/>
    <col min="16" max="16" width="5.85546875" style="1" customWidth="1"/>
    <col min="17" max="17" width="6.42578125" style="1" customWidth="1"/>
    <col min="18" max="22" width="4.5703125" style="1" customWidth="1"/>
    <col min="23" max="23" width="9.42578125" style="1" customWidth="1"/>
    <col min="24" max="34" width="4.5703125" style="1" customWidth="1"/>
    <col min="35" max="35" width="6" style="1" customWidth="1"/>
    <col min="36" max="54" width="4.42578125" style="1" customWidth="1"/>
    <col min="55" max="55" width="6" style="1" customWidth="1"/>
    <col min="56" max="56" width="4.42578125" style="1" customWidth="1"/>
    <col min="57" max="57" width="6.42578125" style="1" customWidth="1"/>
    <col min="58" max="61" width="3.42578125" style="19" customWidth="1"/>
    <col min="62" max="62" width="6.5703125" style="19" customWidth="1"/>
    <col min="63" max="63" width="7.5703125" style="19" customWidth="1"/>
    <col min="64" max="64" width="6.42578125" style="19" customWidth="1"/>
    <col min="65" max="65" width="4.5703125" style="19" customWidth="1"/>
    <col min="66" max="67" width="4.42578125" style="19" customWidth="1"/>
    <col min="68" max="68" width="5.85546875" style="19" customWidth="1"/>
    <col min="69" max="69" width="8.140625" style="19" customWidth="1"/>
    <col min="70" max="70" width="7" style="19" customWidth="1"/>
    <col min="71" max="71" width="6.140625" style="19" customWidth="1"/>
    <col min="72" max="209" width="2.5703125" style="19"/>
    <col min="210" max="16384" width="2.5703125" style="1"/>
  </cols>
  <sheetData>
    <row r="1" spans="1:209" ht="26.25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7"/>
      <c r="BC1" s="387"/>
      <c r="BD1" s="387"/>
      <c r="BE1" s="387"/>
    </row>
    <row r="2" spans="1:209" s="12" customFormat="1" ht="18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O2" s="46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</row>
    <row r="3" spans="1:209" s="12" customFormat="1" ht="18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O3" s="46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</row>
    <row r="4" spans="1:209" s="12" customFormat="1" ht="18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O4" s="46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</row>
    <row r="5" spans="1:209" s="12" customFormat="1" ht="18" customHeight="1">
      <c r="A5" s="13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46"/>
      <c r="P5" s="14"/>
      <c r="Q5" s="14"/>
      <c r="R5" s="14"/>
      <c r="S5" s="14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</row>
    <row r="6" spans="1:209" s="12" customFormat="1" ht="18" customHeight="1">
      <c r="C6" s="14"/>
      <c r="D6" s="14"/>
      <c r="E6" s="14"/>
      <c r="F6" s="14"/>
      <c r="G6" s="14"/>
      <c r="H6" s="14"/>
      <c r="I6" s="13" t="s">
        <v>5</v>
      </c>
      <c r="J6" s="14"/>
      <c r="K6" s="14"/>
      <c r="L6" s="14"/>
      <c r="M6" s="14"/>
      <c r="N6" s="14"/>
      <c r="O6" s="46"/>
      <c r="R6" s="14"/>
      <c r="S6" s="14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</row>
    <row r="7" spans="1:209" s="107" customFormat="1" ht="18" customHeight="1">
      <c r="A7" s="51"/>
      <c r="B7" s="51" t="s">
        <v>6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106"/>
    </row>
    <row r="8" spans="1:209" s="12" customFormat="1" ht="22.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14"/>
      <c r="BF8" s="19"/>
      <c r="BG8" s="19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</row>
    <row r="9" spans="1:209" ht="30.75" customHeight="1">
      <c r="A9" s="391" t="s">
        <v>7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9"/>
      <c r="BC9" s="9"/>
      <c r="BD9" s="2"/>
      <c r="BE9" s="2"/>
    </row>
    <row r="10" spans="1:209" ht="18" customHeight="1">
      <c r="A10" s="61" t="s">
        <v>8</v>
      </c>
      <c r="B10" s="33"/>
      <c r="C10" s="33"/>
      <c r="D10" s="33"/>
      <c r="E10" s="33"/>
      <c r="F10" s="390" t="s">
        <v>9</v>
      </c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S10" s="33"/>
      <c r="AF10" s="33"/>
      <c r="AK10" s="62"/>
      <c r="AL10" s="62"/>
      <c r="AM10" s="63"/>
      <c r="AN10" s="15"/>
      <c r="AO10" s="15"/>
      <c r="AP10" s="15"/>
      <c r="AQ10" s="64"/>
      <c r="AR10" s="15"/>
      <c r="AS10" s="15"/>
      <c r="AT10" s="15"/>
      <c r="AU10" s="121"/>
      <c r="AV10" s="121"/>
      <c r="AW10" s="121"/>
      <c r="AX10" s="121"/>
      <c r="AY10" s="121"/>
      <c r="AZ10" s="121"/>
      <c r="BA10" s="121"/>
      <c r="BB10" s="121"/>
      <c r="BC10" s="121"/>
      <c r="BD10" s="65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</row>
    <row r="11" spans="1:209" ht="18" customHeight="1">
      <c r="A11" s="117" t="s">
        <v>10</v>
      </c>
      <c r="B11" s="118"/>
      <c r="C11" s="33"/>
      <c r="D11" s="33"/>
      <c r="E11" s="33"/>
      <c r="F11" s="122" t="s">
        <v>11</v>
      </c>
      <c r="G11" s="122"/>
      <c r="H11" s="122"/>
      <c r="I11" s="122"/>
      <c r="J11" s="122"/>
      <c r="K11" s="33"/>
      <c r="L11" s="33"/>
      <c r="M11" s="33"/>
      <c r="N11" s="33"/>
      <c r="O11" s="33"/>
      <c r="P11" s="33"/>
      <c r="Q11" s="33"/>
      <c r="R11" s="33"/>
      <c r="S11" s="33"/>
      <c r="T11" s="33"/>
      <c r="AQ11" s="15"/>
      <c r="AR11" s="15"/>
      <c r="AS11" s="15"/>
      <c r="AT11" s="15"/>
      <c r="AU11" s="15"/>
      <c r="AV11" s="15"/>
      <c r="AW11" s="15"/>
      <c r="AX11" s="15"/>
      <c r="AY11" s="15"/>
      <c r="BD11" s="15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</row>
    <row r="12" spans="1:209" ht="18" customHeight="1">
      <c r="A12" s="117" t="s">
        <v>12</v>
      </c>
      <c r="B12" s="118"/>
      <c r="C12" s="33"/>
      <c r="D12" s="33"/>
      <c r="E12" s="33"/>
      <c r="F12" s="71" t="s">
        <v>13</v>
      </c>
      <c r="G12" s="71"/>
      <c r="H12" s="71"/>
      <c r="I12" s="71"/>
      <c r="J12" s="71"/>
      <c r="K12" s="67"/>
      <c r="L12" s="67"/>
      <c r="M12" s="72"/>
      <c r="N12" s="72"/>
      <c r="O12" s="33"/>
      <c r="P12" s="33"/>
      <c r="Q12" s="33"/>
      <c r="R12" s="33"/>
      <c r="S12" s="33"/>
      <c r="T12" s="33"/>
      <c r="AF12" s="66"/>
      <c r="AG12" s="66"/>
      <c r="AH12" s="66"/>
      <c r="AI12" s="66"/>
      <c r="AJ12" s="66"/>
      <c r="AM12" s="123"/>
      <c r="AN12" s="123"/>
      <c r="AO12" s="123"/>
      <c r="AP12" s="123"/>
      <c r="AQ12" s="123"/>
      <c r="AR12" s="33"/>
      <c r="AS12" s="33"/>
      <c r="AT12" s="33"/>
      <c r="AU12" s="33"/>
      <c r="AV12" s="33"/>
      <c r="AX12" s="33"/>
      <c r="AY12" s="33"/>
      <c r="AZ12" s="15"/>
      <c r="BA12" s="15"/>
      <c r="BB12" s="15"/>
      <c r="BD12" s="15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</row>
    <row r="13" spans="1:209" ht="18" customHeight="1">
      <c r="A13" s="61" t="s">
        <v>14</v>
      </c>
      <c r="B13" s="61"/>
      <c r="C13" s="61"/>
      <c r="D13" s="61"/>
      <c r="E13" s="61"/>
      <c r="F13" s="119" t="s">
        <v>15</v>
      </c>
      <c r="G13" s="120"/>
      <c r="H13" s="120"/>
      <c r="I13" s="120"/>
      <c r="J13" s="120"/>
      <c r="K13" s="120"/>
      <c r="L13" s="33"/>
      <c r="M13" s="33"/>
      <c r="N13" s="33"/>
      <c r="O13" s="33"/>
      <c r="P13" s="33"/>
      <c r="Q13" s="33"/>
      <c r="R13" s="33"/>
      <c r="S13" s="33"/>
      <c r="T13" s="33"/>
      <c r="AF13" s="66"/>
      <c r="AG13" s="66"/>
      <c r="AH13" s="66"/>
      <c r="AI13" s="66"/>
      <c r="AJ13" s="66"/>
      <c r="AK13" s="69"/>
      <c r="AL13" s="15"/>
      <c r="AM13" s="71"/>
      <c r="AN13" s="71"/>
      <c r="AO13" s="71"/>
      <c r="AP13" s="71"/>
      <c r="AQ13" s="71"/>
      <c r="AR13" s="67"/>
      <c r="AS13" s="67"/>
      <c r="AT13" s="15"/>
      <c r="AU13" s="15"/>
      <c r="AV13" s="15"/>
      <c r="AW13" s="15"/>
      <c r="AX13" s="15"/>
      <c r="AY13" s="15"/>
      <c r="BD13" s="15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</row>
    <row r="14" spans="1:209" ht="18" customHeight="1">
      <c r="A14" s="66" t="s">
        <v>16</v>
      </c>
      <c r="B14" s="66"/>
      <c r="C14" s="66"/>
      <c r="D14" s="66"/>
      <c r="E14" s="66"/>
      <c r="F14" s="392" t="s">
        <v>17</v>
      </c>
      <c r="G14" s="392"/>
      <c r="H14" s="392"/>
      <c r="I14" s="392"/>
      <c r="J14" s="392"/>
      <c r="K14" s="120"/>
      <c r="L14" s="33"/>
      <c r="M14" s="33"/>
      <c r="N14" s="33"/>
      <c r="O14" s="33"/>
      <c r="P14" s="33"/>
      <c r="Q14" s="33"/>
      <c r="R14" s="33"/>
      <c r="S14" s="33"/>
      <c r="T14" s="33"/>
      <c r="AF14" s="66"/>
      <c r="AG14" s="66"/>
      <c r="AH14" s="66"/>
      <c r="AI14" s="66"/>
      <c r="AJ14" s="66"/>
      <c r="AK14" s="69"/>
      <c r="AL14" s="15"/>
      <c r="AM14" s="71"/>
      <c r="AN14" s="71"/>
      <c r="AO14" s="71"/>
      <c r="AP14" s="71"/>
      <c r="AQ14" s="71"/>
      <c r="AR14" s="67"/>
      <c r="AS14" s="67"/>
      <c r="AT14" s="15"/>
      <c r="AU14" s="15"/>
      <c r="AV14" s="15"/>
      <c r="AW14" s="15"/>
      <c r="AX14" s="15"/>
      <c r="AY14" s="15"/>
      <c r="BD14" s="15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</row>
    <row r="15" spans="1:209" ht="18" customHeight="1">
      <c r="A15" s="61" t="s">
        <v>18</v>
      </c>
      <c r="B15" s="61"/>
      <c r="C15" s="61"/>
      <c r="D15" s="33"/>
      <c r="E15" s="33"/>
      <c r="F15" s="119" t="s">
        <v>19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5"/>
      <c r="S15" s="15"/>
      <c r="T15" s="33"/>
      <c r="AF15" s="66"/>
      <c r="AG15" s="66"/>
      <c r="AH15" s="66"/>
      <c r="AI15" s="66"/>
      <c r="AJ15" s="66"/>
      <c r="AK15" s="69"/>
      <c r="AM15" s="71"/>
      <c r="AN15" s="71"/>
      <c r="AO15" s="71"/>
      <c r="AP15" s="71"/>
      <c r="AQ15" s="71"/>
      <c r="AR15" s="67"/>
      <c r="AS15" s="67"/>
      <c r="AT15" s="68"/>
      <c r="AU15" s="68"/>
      <c r="AW15" s="33"/>
      <c r="AX15" s="15"/>
      <c r="AY15" s="15"/>
      <c r="AZ15" s="15"/>
      <c r="BD15" s="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</row>
    <row r="16" spans="1:209" ht="29.25" customHeight="1">
      <c r="A16" s="42"/>
      <c r="B16" s="42"/>
      <c r="F16" s="68"/>
      <c r="I16" s="33"/>
      <c r="J16" s="33"/>
      <c r="K16" s="33"/>
      <c r="L16" s="33"/>
      <c r="M16" s="33"/>
      <c r="N16" s="33"/>
      <c r="O16" s="1"/>
      <c r="P16" s="33"/>
      <c r="Q16" s="33"/>
      <c r="R16" s="33"/>
      <c r="S16" s="33"/>
      <c r="V16" s="61" t="s">
        <v>20</v>
      </c>
      <c r="X16" s="33"/>
      <c r="Y16" s="33"/>
      <c r="Z16" s="33"/>
      <c r="AB16" s="72" t="s">
        <v>21</v>
      </c>
      <c r="AG16" s="73"/>
      <c r="AH16" s="74"/>
      <c r="AI16" s="74"/>
      <c r="AJ16" s="74"/>
      <c r="AK16" s="74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</row>
    <row r="17" spans="1:209" ht="33.75" customHeight="1" thickBot="1">
      <c r="A17" s="388" t="s">
        <v>22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8"/>
      <c r="AO17" s="388"/>
      <c r="AP17" s="388"/>
      <c r="AQ17" s="388"/>
      <c r="AR17" s="388"/>
      <c r="AS17" s="388"/>
      <c r="AT17" s="388"/>
      <c r="AU17" s="388"/>
      <c r="AV17" s="388"/>
      <c r="AW17" s="388"/>
      <c r="AX17" s="388"/>
      <c r="AY17" s="388"/>
      <c r="AZ17" s="388"/>
      <c r="BA17" s="388"/>
      <c r="BB17" s="33"/>
      <c r="BC17" s="33"/>
    </row>
    <row r="18" spans="1:209" ht="27.75" customHeight="1">
      <c r="C18" s="334" t="s">
        <v>23</v>
      </c>
      <c r="D18" s="389" t="s">
        <v>24</v>
      </c>
      <c r="E18" s="385"/>
      <c r="F18" s="385"/>
      <c r="G18" s="386"/>
      <c r="H18" s="384" t="s">
        <v>25</v>
      </c>
      <c r="I18" s="385"/>
      <c r="J18" s="385"/>
      <c r="K18" s="386"/>
      <c r="L18" s="384" t="s">
        <v>26</v>
      </c>
      <c r="M18" s="385"/>
      <c r="N18" s="385"/>
      <c r="O18" s="385"/>
      <c r="P18" s="386"/>
      <c r="Q18" s="384" t="s">
        <v>27</v>
      </c>
      <c r="R18" s="385"/>
      <c r="S18" s="385"/>
      <c r="T18" s="386"/>
      <c r="U18" s="384" t="s">
        <v>28</v>
      </c>
      <c r="V18" s="385"/>
      <c r="W18" s="385"/>
      <c r="X18" s="385"/>
      <c r="Y18" s="386"/>
      <c r="Z18" s="384" t="s">
        <v>29</v>
      </c>
      <c r="AA18" s="385"/>
      <c r="AB18" s="385"/>
      <c r="AC18" s="386"/>
      <c r="AD18" s="384" t="s">
        <v>30</v>
      </c>
      <c r="AE18" s="385"/>
      <c r="AF18" s="385"/>
      <c r="AG18" s="386"/>
      <c r="AH18" s="384" t="s">
        <v>31</v>
      </c>
      <c r="AI18" s="385"/>
      <c r="AJ18" s="385"/>
      <c r="AK18" s="386"/>
      <c r="AL18" s="384" t="s">
        <v>32</v>
      </c>
      <c r="AM18" s="385"/>
      <c r="AN18" s="385"/>
      <c r="AO18" s="385"/>
      <c r="AP18" s="386"/>
      <c r="AQ18" s="97" t="s">
        <v>33</v>
      </c>
      <c r="AR18" s="98"/>
      <c r="AS18" s="98"/>
      <c r="AT18" s="98"/>
      <c r="AU18" s="99"/>
      <c r="AV18" s="99"/>
      <c r="AW18" s="96" t="s">
        <v>34</v>
      </c>
      <c r="AX18" s="94"/>
      <c r="AY18" s="94"/>
      <c r="AZ18" s="94"/>
      <c r="BA18" s="95"/>
      <c r="BB18" s="96" t="s">
        <v>35</v>
      </c>
      <c r="BC18" s="100"/>
    </row>
    <row r="19" spans="1:209" s="3" customFormat="1" ht="15.75" customHeight="1">
      <c r="C19" s="335"/>
      <c r="D19" s="113">
        <v>1</v>
      </c>
      <c r="E19" s="108">
        <v>2</v>
      </c>
      <c r="F19" s="108">
        <v>3</v>
      </c>
      <c r="G19" s="108">
        <v>4</v>
      </c>
      <c r="H19" s="108">
        <v>5</v>
      </c>
      <c r="I19" s="108">
        <v>6</v>
      </c>
      <c r="J19" s="108">
        <v>7</v>
      </c>
      <c r="K19" s="108">
        <v>8</v>
      </c>
      <c r="L19" s="108">
        <v>9</v>
      </c>
      <c r="M19" s="108">
        <v>10</v>
      </c>
      <c r="N19" s="108">
        <v>11</v>
      </c>
      <c r="O19" s="108">
        <v>12</v>
      </c>
      <c r="P19" s="108">
        <v>13</v>
      </c>
      <c r="Q19" s="108">
        <v>14</v>
      </c>
      <c r="R19" s="108">
        <v>15</v>
      </c>
      <c r="S19" s="108">
        <v>16</v>
      </c>
      <c r="T19" s="108">
        <v>17</v>
      </c>
      <c r="U19" s="108">
        <v>18</v>
      </c>
      <c r="V19" s="108">
        <v>19</v>
      </c>
      <c r="W19" s="108">
        <v>20</v>
      </c>
      <c r="X19" s="108">
        <v>21</v>
      </c>
      <c r="Y19" s="108">
        <v>22</v>
      </c>
      <c r="Z19" s="108">
        <v>23</v>
      </c>
      <c r="AA19" s="108">
        <v>24</v>
      </c>
      <c r="AB19" s="108">
        <v>25</v>
      </c>
      <c r="AC19" s="108">
        <v>26</v>
      </c>
      <c r="AD19" s="108">
        <v>27</v>
      </c>
      <c r="AE19" s="108">
        <v>28</v>
      </c>
      <c r="AF19" s="108">
        <v>29</v>
      </c>
      <c r="AG19" s="108">
        <v>30</v>
      </c>
      <c r="AH19" s="108">
        <v>31</v>
      </c>
      <c r="AI19" s="108">
        <v>32</v>
      </c>
      <c r="AJ19" s="108">
        <v>33</v>
      </c>
      <c r="AK19" s="108">
        <v>34</v>
      </c>
      <c r="AL19" s="108">
        <v>35</v>
      </c>
      <c r="AM19" s="108">
        <v>36</v>
      </c>
      <c r="AN19" s="108">
        <v>37</v>
      </c>
      <c r="AO19" s="108">
        <v>38</v>
      </c>
      <c r="AP19" s="108">
        <v>39</v>
      </c>
      <c r="AQ19" s="108">
        <v>40</v>
      </c>
      <c r="AR19" s="108">
        <v>41</v>
      </c>
      <c r="AS19" s="108">
        <v>42</v>
      </c>
      <c r="AT19" s="108">
        <v>43</v>
      </c>
      <c r="AU19" s="108">
        <v>44</v>
      </c>
      <c r="AV19" s="108">
        <v>45</v>
      </c>
      <c r="AW19" s="108">
        <v>46</v>
      </c>
      <c r="AX19" s="108">
        <v>47</v>
      </c>
      <c r="AY19" s="108">
        <v>48</v>
      </c>
      <c r="AZ19" s="108">
        <v>49</v>
      </c>
      <c r="BA19" s="108">
        <v>50</v>
      </c>
      <c r="BB19" s="108">
        <v>51</v>
      </c>
      <c r="BC19" s="114">
        <v>52</v>
      </c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</row>
    <row r="20" spans="1:209" ht="26.45" customHeight="1">
      <c r="A20" s="3"/>
      <c r="B20" s="3"/>
      <c r="C20" s="335"/>
      <c r="D20" s="115" t="s">
        <v>36</v>
      </c>
      <c r="E20" s="75" t="s">
        <v>37</v>
      </c>
      <c r="F20" s="30" t="s">
        <v>38</v>
      </c>
      <c r="G20" s="30" t="s">
        <v>39</v>
      </c>
      <c r="H20" s="30" t="s">
        <v>40</v>
      </c>
      <c r="I20" s="30" t="s">
        <v>41</v>
      </c>
      <c r="J20" s="30" t="s">
        <v>42</v>
      </c>
      <c r="K20" s="30" t="s">
        <v>43</v>
      </c>
      <c r="L20" s="30" t="s">
        <v>44</v>
      </c>
      <c r="M20" s="30" t="s">
        <v>45</v>
      </c>
      <c r="N20" s="75" t="s">
        <v>46</v>
      </c>
      <c r="O20" s="30" t="s">
        <v>47</v>
      </c>
      <c r="P20" s="30" t="s">
        <v>48</v>
      </c>
      <c r="Q20" s="30" t="s">
        <v>49</v>
      </c>
      <c r="R20" s="30" t="s">
        <v>37</v>
      </c>
      <c r="S20" s="30" t="s">
        <v>38</v>
      </c>
      <c r="T20" s="30" t="s">
        <v>39</v>
      </c>
      <c r="U20" s="30" t="s">
        <v>40</v>
      </c>
      <c r="V20" s="30" t="s">
        <v>50</v>
      </c>
      <c r="W20" s="30" t="s">
        <v>51</v>
      </c>
      <c r="X20" s="30" t="s">
        <v>52</v>
      </c>
      <c r="Y20" s="30" t="s">
        <v>53</v>
      </c>
      <c r="Z20" s="30" t="s">
        <v>54</v>
      </c>
      <c r="AA20" s="30" t="s">
        <v>55</v>
      </c>
      <c r="AB20" s="30" t="s">
        <v>56</v>
      </c>
      <c r="AC20" s="30" t="s">
        <v>57</v>
      </c>
      <c r="AD20" s="30" t="s">
        <v>58</v>
      </c>
      <c r="AE20" s="30" t="s">
        <v>55</v>
      </c>
      <c r="AF20" s="30" t="s">
        <v>56</v>
      </c>
      <c r="AG20" s="30" t="s">
        <v>57</v>
      </c>
      <c r="AH20" s="30" t="s">
        <v>58</v>
      </c>
      <c r="AI20" s="30" t="s">
        <v>41</v>
      </c>
      <c r="AJ20" s="30" t="s">
        <v>42</v>
      </c>
      <c r="AK20" s="30" t="s">
        <v>43</v>
      </c>
      <c r="AL20" s="30" t="s">
        <v>44</v>
      </c>
      <c r="AM20" s="30" t="s">
        <v>59</v>
      </c>
      <c r="AN20" s="30" t="s">
        <v>60</v>
      </c>
      <c r="AO20" s="30" t="s">
        <v>61</v>
      </c>
      <c r="AP20" s="30" t="s">
        <v>62</v>
      </c>
      <c r="AQ20" s="30" t="s">
        <v>36</v>
      </c>
      <c r="AR20" s="30" t="s">
        <v>37</v>
      </c>
      <c r="AS20" s="30" t="s">
        <v>38</v>
      </c>
      <c r="AT20" s="30" t="s">
        <v>39</v>
      </c>
      <c r="AU20" s="30" t="s">
        <v>40</v>
      </c>
      <c r="AV20" s="30" t="s">
        <v>41</v>
      </c>
      <c r="AW20" s="30" t="s">
        <v>42</v>
      </c>
      <c r="AX20" s="30" t="s">
        <v>43</v>
      </c>
      <c r="AY20" s="30" t="s">
        <v>44</v>
      </c>
      <c r="AZ20" s="30" t="s">
        <v>45</v>
      </c>
      <c r="BA20" s="30" t="s">
        <v>46</v>
      </c>
      <c r="BB20" s="30" t="s">
        <v>47</v>
      </c>
      <c r="BC20" s="41" t="s">
        <v>48</v>
      </c>
    </row>
    <row r="21" spans="1:209" ht="21.6" customHeight="1" thickBot="1">
      <c r="A21" s="3"/>
      <c r="B21" s="3"/>
      <c r="C21" s="336"/>
      <c r="D21" s="116" t="s">
        <v>63</v>
      </c>
      <c r="E21" s="76" t="s">
        <v>64</v>
      </c>
      <c r="F21" s="31" t="s">
        <v>65</v>
      </c>
      <c r="G21" s="31" t="s">
        <v>66</v>
      </c>
      <c r="H21" s="31" t="s">
        <v>50</v>
      </c>
      <c r="I21" s="31" t="s">
        <v>51</v>
      </c>
      <c r="J21" s="31" t="s">
        <v>52</v>
      </c>
      <c r="K21" s="31" t="s">
        <v>53</v>
      </c>
      <c r="L21" s="31" t="s">
        <v>54</v>
      </c>
      <c r="M21" s="31" t="s">
        <v>55</v>
      </c>
      <c r="N21" s="76" t="s">
        <v>56</v>
      </c>
      <c r="O21" s="31" t="s">
        <v>57</v>
      </c>
      <c r="P21" s="31" t="s">
        <v>58</v>
      </c>
      <c r="Q21" s="31" t="s">
        <v>63</v>
      </c>
      <c r="R21" s="31" t="s">
        <v>64</v>
      </c>
      <c r="S21" s="31" t="s">
        <v>65</v>
      </c>
      <c r="T21" s="31" t="s">
        <v>66</v>
      </c>
      <c r="U21" s="31" t="s">
        <v>59</v>
      </c>
      <c r="V21" s="31" t="s">
        <v>60</v>
      </c>
      <c r="W21" s="31" t="s">
        <v>61</v>
      </c>
      <c r="X21" s="31" t="s">
        <v>62</v>
      </c>
      <c r="Y21" s="31" t="s">
        <v>36</v>
      </c>
      <c r="Z21" s="31" t="s">
        <v>37</v>
      </c>
      <c r="AA21" s="31" t="s">
        <v>38</v>
      </c>
      <c r="AB21" s="31" t="s">
        <v>39</v>
      </c>
      <c r="AC21" s="31" t="s">
        <v>40</v>
      </c>
      <c r="AD21" s="31" t="s">
        <v>37</v>
      </c>
      <c r="AE21" s="31" t="s">
        <v>38</v>
      </c>
      <c r="AF21" s="31" t="s">
        <v>39</v>
      </c>
      <c r="AG21" s="31" t="s">
        <v>40</v>
      </c>
      <c r="AH21" s="31" t="s">
        <v>50</v>
      </c>
      <c r="AI21" s="31" t="s">
        <v>51</v>
      </c>
      <c r="AJ21" s="31" t="s">
        <v>52</v>
      </c>
      <c r="AK21" s="31" t="s">
        <v>53</v>
      </c>
      <c r="AL21" s="31" t="s">
        <v>54</v>
      </c>
      <c r="AM21" s="31" t="s">
        <v>46</v>
      </c>
      <c r="AN21" s="31" t="s">
        <v>47</v>
      </c>
      <c r="AO21" s="31" t="s">
        <v>48</v>
      </c>
      <c r="AP21" s="31" t="s">
        <v>49</v>
      </c>
      <c r="AQ21" s="31" t="s">
        <v>63</v>
      </c>
      <c r="AR21" s="31" t="s">
        <v>64</v>
      </c>
      <c r="AS21" s="31" t="s">
        <v>65</v>
      </c>
      <c r="AT21" s="31" t="s">
        <v>66</v>
      </c>
      <c r="AU21" s="31" t="s">
        <v>50</v>
      </c>
      <c r="AV21" s="31" t="s">
        <v>51</v>
      </c>
      <c r="AW21" s="31" t="s">
        <v>52</v>
      </c>
      <c r="AX21" s="31" t="s">
        <v>53</v>
      </c>
      <c r="AY21" s="31" t="s">
        <v>54</v>
      </c>
      <c r="AZ21" s="31" t="s">
        <v>55</v>
      </c>
      <c r="BA21" s="31" t="s">
        <v>56</v>
      </c>
      <c r="BB21" s="31" t="s">
        <v>57</v>
      </c>
      <c r="BC21" s="32" t="s">
        <v>58</v>
      </c>
    </row>
    <row r="22" spans="1:209" ht="16.5" customHeight="1">
      <c r="A22" s="42"/>
      <c r="B22" s="42"/>
      <c r="C22" s="105" t="s">
        <v>67</v>
      </c>
      <c r="D22" s="109" t="s">
        <v>68</v>
      </c>
      <c r="E22" s="110" t="s">
        <v>68</v>
      </c>
      <c r="F22" s="111" t="s">
        <v>68</v>
      </c>
      <c r="G22" s="111" t="s">
        <v>68</v>
      </c>
      <c r="H22" s="111" t="s">
        <v>68</v>
      </c>
      <c r="I22" s="111" t="s">
        <v>68</v>
      </c>
      <c r="J22" s="111" t="s">
        <v>68</v>
      </c>
      <c r="K22" s="111" t="s">
        <v>68</v>
      </c>
      <c r="L22" s="111" t="s">
        <v>68</v>
      </c>
      <c r="M22" s="111" t="s">
        <v>68</v>
      </c>
      <c r="N22" s="110" t="s">
        <v>68</v>
      </c>
      <c r="O22" s="111" t="s">
        <v>68</v>
      </c>
      <c r="P22" s="111" t="s">
        <v>68</v>
      </c>
      <c r="Q22" s="111" t="s">
        <v>68</v>
      </c>
      <c r="R22" s="111" t="s">
        <v>69</v>
      </c>
      <c r="S22" s="111" t="s">
        <v>69</v>
      </c>
      <c r="T22" s="111" t="s">
        <v>70</v>
      </c>
      <c r="U22" s="111" t="s">
        <v>70</v>
      </c>
      <c r="V22" s="111" t="s">
        <v>71</v>
      </c>
      <c r="W22" s="111" t="s">
        <v>71</v>
      </c>
      <c r="X22" s="111" t="s">
        <v>68</v>
      </c>
      <c r="Y22" s="111" t="s">
        <v>68</v>
      </c>
      <c r="Z22" s="111" t="s">
        <v>68</v>
      </c>
      <c r="AA22" s="111" t="s">
        <v>68</v>
      </c>
      <c r="AB22" s="111" t="s">
        <v>68</v>
      </c>
      <c r="AC22" s="111" t="s">
        <v>68</v>
      </c>
      <c r="AD22" s="111" t="s">
        <v>68</v>
      </c>
      <c r="AE22" s="111" t="s">
        <v>68</v>
      </c>
      <c r="AF22" s="111" t="s">
        <v>68</v>
      </c>
      <c r="AG22" s="111" t="s">
        <v>68</v>
      </c>
      <c r="AH22" s="111" t="s">
        <v>68</v>
      </c>
      <c r="AI22" s="111" t="s">
        <v>68</v>
      </c>
      <c r="AJ22" s="111" t="s">
        <v>68</v>
      </c>
      <c r="AK22" s="111" t="s">
        <v>68</v>
      </c>
      <c r="AL22" s="111" t="s">
        <v>72</v>
      </c>
      <c r="AM22" s="111" t="s">
        <v>72</v>
      </c>
      <c r="AN22" s="111" t="s">
        <v>72</v>
      </c>
      <c r="AO22" s="111" t="s">
        <v>72</v>
      </c>
      <c r="AP22" s="111" t="s">
        <v>69</v>
      </c>
      <c r="AQ22" s="111" t="s">
        <v>69</v>
      </c>
      <c r="AR22" s="111" t="s">
        <v>69</v>
      </c>
      <c r="AS22" s="111" t="s">
        <v>69</v>
      </c>
      <c r="AT22" s="111" t="s">
        <v>70</v>
      </c>
      <c r="AU22" s="111" t="s">
        <v>70</v>
      </c>
      <c r="AV22" s="111" t="s">
        <v>70</v>
      </c>
      <c r="AW22" s="111" t="s">
        <v>70</v>
      </c>
      <c r="AX22" s="111" t="s">
        <v>70</v>
      </c>
      <c r="AY22" s="111" t="s">
        <v>70</v>
      </c>
      <c r="AZ22" s="111" t="s">
        <v>70</v>
      </c>
      <c r="BA22" s="111" t="s">
        <v>70</v>
      </c>
      <c r="BB22" s="111" t="s">
        <v>70</v>
      </c>
      <c r="BC22" s="112" t="s">
        <v>70</v>
      </c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</row>
    <row r="23" spans="1:209" ht="16.5" customHeight="1">
      <c r="A23" s="42"/>
      <c r="B23" s="42"/>
      <c r="C23" s="103" t="s">
        <v>73</v>
      </c>
      <c r="D23" s="101" t="s">
        <v>68</v>
      </c>
      <c r="E23" s="75" t="s">
        <v>68</v>
      </c>
      <c r="F23" s="30" t="s">
        <v>68</v>
      </c>
      <c r="G23" s="30" t="s">
        <v>68</v>
      </c>
      <c r="H23" s="30" t="s">
        <v>68</v>
      </c>
      <c r="I23" s="30" t="s">
        <v>68</v>
      </c>
      <c r="J23" s="30" t="s">
        <v>68</v>
      </c>
      <c r="K23" s="30" t="s">
        <v>68</v>
      </c>
      <c r="L23" s="30" t="s">
        <v>68</v>
      </c>
      <c r="M23" s="30" t="s">
        <v>68</v>
      </c>
      <c r="N23" s="75" t="s">
        <v>68</v>
      </c>
      <c r="O23" s="30" t="s">
        <v>68</v>
      </c>
      <c r="P23" s="30" t="s">
        <v>68</v>
      </c>
      <c r="Q23" s="30" t="s">
        <v>68</v>
      </c>
      <c r="R23" s="30" t="s">
        <v>69</v>
      </c>
      <c r="S23" s="30" t="s">
        <v>69</v>
      </c>
      <c r="T23" s="30" t="s">
        <v>70</v>
      </c>
      <c r="U23" s="30" t="s">
        <v>70</v>
      </c>
      <c r="V23" s="30" t="s">
        <v>71</v>
      </c>
      <c r="W23" s="30" t="s">
        <v>71</v>
      </c>
      <c r="X23" s="30" t="s">
        <v>68</v>
      </c>
      <c r="Y23" s="30" t="s">
        <v>68</v>
      </c>
      <c r="Z23" s="30" t="s">
        <v>68</v>
      </c>
      <c r="AA23" s="30" t="s">
        <v>68</v>
      </c>
      <c r="AB23" s="30" t="s">
        <v>68</v>
      </c>
      <c r="AC23" s="30" t="s">
        <v>68</v>
      </c>
      <c r="AD23" s="30" t="s">
        <v>68</v>
      </c>
      <c r="AE23" s="30" t="s">
        <v>68</v>
      </c>
      <c r="AF23" s="30" t="s">
        <v>68</v>
      </c>
      <c r="AG23" s="30" t="s">
        <v>68</v>
      </c>
      <c r="AH23" s="30" t="s">
        <v>68</v>
      </c>
      <c r="AI23" s="30" t="s">
        <v>68</v>
      </c>
      <c r="AJ23" s="30" t="s">
        <v>68</v>
      </c>
      <c r="AK23" s="30" t="s">
        <v>68</v>
      </c>
      <c r="AL23" s="30" t="s">
        <v>72</v>
      </c>
      <c r="AM23" s="30" t="s">
        <v>72</v>
      </c>
      <c r="AN23" s="30" t="s">
        <v>72</v>
      </c>
      <c r="AO23" s="30" t="s">
        <v>72</v>
      </c>
      <c r="AP23" s="30" t="s">
        <v>69</v>
      </c>
      <c r="AQ23" s="30" t="s">
        <v>69</v>
      </c>
      <c r="AR23" s="30" t="s">
        <v>69</v>
      </c>
      <c r="AS23" s="30" t="s">
        <v>69</v>
      </c>
      <c r="AT23" s="30" t="s">
        <v>70</v>
      </c>
      <c r="AU23" s="30" t="s">
        <v>70</v>
      </c>
      <c r="AV23" s="30" t="s">
        <v>70</v>
      </c>
      <c r="AW23" s="30" t="s">
        <v>70</v>
      </c>
      <c r="AX23" s="30" t="s">
        <v>70</v>
      </c>
      <c r="AY23" s="30" t="s">
        <v>70</v>
      </c>
      <c r="AZ23" s="30" t="s">
        <v>70</v>
      </c>
      <c r="BA23" s="30" t="s">
        <v>70</v>
      </c>
      <c r="BB23" s="30" t="s">
        <v>70</v>
      </c>
      <c r="BC23" s="41" t="s">
        <v>70</v>
      </c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</row>
    <row r="24" spans="1:209" s="4" customFormat="1" ht="16.5" customHeight="1">
      <c r="A24" s="42"/>
      <c r="B24" s="42"/>
      <c r="C24" s="103" t="s">
        <v>74</v>
      </c>
      <c r="D24" s="101" t="s">
        <v>68</v>
      </c>
      <c r="E24" s="75" t="s">
        <v>68</v>
      </c>
      <c r="F24" s="30" t="s">
        <v>68</v>
      </c>
      <c r="G24" s="30" t="s">
        <v>68</v>
      </c>
      <c r="H24" s="30" t="s">
        <v>68</v>
      </c>
      <c r="I24" s="30" t="s">
        <v>68</v>
      </c>
      <c r="J24" s="30" t="s">
        <v>68</v>
      </c>
      <c r="K24" s="30" t="s">
        <v>68</v>
      </c>
      <c r="L24" s="30" t="s">
        <v>68</v>
      </c>
      <c r="M24" s="30" t="s">
        <v>68</v>
      </c>
      <c r="N24" s="75" t="s">
        <v>68</v>
      </c>
      <c r="O24" s="30" t="s">
        <v>68</v>
      </c>
      <c r="P24" s="30" t="s">
        <v>68</v>
      </c>
      <c r="Q24" s="30" t="s">
        <v>68</v>
      </c>
      <c r="R24" s="30" t="s">
        <v>69</v>
      </c>
      <c r="S24" s="30" t="s">
        <v>69</v>
      </c>
      <c r="T24" s="30" t="s">
        <v>70</v>
      </c>
      <c r="U24" s="30" t="s">
        <v>70</v>
      </c>
      <c r="V24" s="30" t="s">
        <v>71</v>
      </c>
      <c r="W24" s="30" t="s">
        <v>71</v>
      </c>
      <c r="X24" s="30" t="s">
        <v>68</v>
      </c>
      <c r="Y24" s="30" t="s">
        <v>68</v>
      </c>
      <c r="Z24" s="30" t="s">
        <v>68</v>
      </c>
      <c r="AA24" s="30" t="s">
        <v>68</v>
      </c>
      <c r="AB24" s="30" t="s">
        <v>68</v>
      </c>
      <c r="AC24" s="30" t="s">
        <v>68</v>
      </c>
      <c r="AD24" s="30" t="s">
        <v>68</v>
      </c>
      <c r="AE24" s="30" t="s">
        <v>68</v>
      </c>
      <c r="AF24" s="30" t="s">
        <v>68</v>
      </c>
      <c r="AG24" s="30" t="s">
        <v>68</v>
      </c>
      <c r="AH24" s="30" t="s">
        <v>68</v>
      </c>
      <c r="AI24" s="30" t="s">
        <v>68</v>
      </c>
      <c r="AJ24" s="30" t="s">
        <v>68</v>
      </c>
      <c r="AK24" s="30" t="s">
        <v>68</v>
      </c>
      <c r="AL24" s="30" t="s">
        <v>72</v>
      </c>
      <c r="AM24" s="30" t="s">
        <v>72</v>
      </c>
      <c r="AN24" s="30" t="s">
        <v>72</v>
      </c>
      <c r="AO24" s="30" t="s">
        <v>72</v>
      </c>
      <c r="AP24" s="30" t="s">
        <v>72</v>
      </c>
      <c r="AQ24" s="30" t="s">
        <v>72</v>
      </c>
      <c r="AR24" s="30" t="s">
        <v>69</v>
      </c>
      <c r="AS24" s="30" t="s">
        <v>69</v>
      </c>
      <c r="AT24" s="30" t="s">
        <v>70</v>
      </c>
      <c r="AU24" s="30" t="s">
        <v>70</v>
      </c>
      <c r="AV24" s="30" t="s">
        <v>70</v>
      </c>
      <c r="AW24" s="30" t="s">
        <v>70</v>
      </c>
      <c r="AX24" s="30" t="s">
        <v>70</v>
      </c>
      <c r="AY24" s="30" t="s">
        <v>70</v>
      </c>
      <c r="AZ24" s="30" t="s">
        <v>70</v>
      </c>
      <c r="BA24" s="30" t="s">
        <v>70</v>
      </c>
      <c r="BB24" s="30" t="s">
        <v>70</v>
      </c>
      <c r="BC24" s="41" t="s">
        <v>70</v>
      </c>
      <c r="BD24" s="1"/>
      <c r="BE24" s="1"/>
      <c r="BF24" s="19"/>
      <c r="BG24" s="19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</row>
    <row r="25" spans="1:209" s="5" customFormat="1" ht="28.5" customHeight="1" thickBot="1">
      <c r="A25" s="43"/>
      <c r="B25" s="43"/>
      <c r="C25" s="104" t="s">
        <v>75</v>
      </c>
      <c r="D25" s="102" t="s">
        <v>68</v>
      </c>
      <c r="E25" s="76" t="s">
        <v>68</v>
      </c>
      <c r="F25" s="31" t="s">
        <v>68</v>
      </c>
      <c r="G25" s="31" t="s">
        <v>68</v>
      </c>
      <c r="H25" s="31" t="s">
        <v>68</v>
      </c>
      <c r="I25" s="31" t="s">
        <v>68</v>
      </c>
      <c r="J25" s="31" t="s">
        <v>68</v>
      </c>
      <c r="K25" s="31" t="s">
        <v>68</v>
      </c>
      <c r="L25" s="31" t="s">
        <v>68</v>
      </c>
      <c r="M25" s="76" t="s">
        <v>68</v>
      </c>
      <c r="N25" s="31" t="s">
        <v>68</v>
      </c>
      <c r="O25" s="31" t="s">
        <v>68</v>
      </c>
      <c r="P25" s="31" t="s">
        <v>68</v>
      </c>
      <c r="Q25" s="31" t="s">
        <v>68</v>
      </c>
      <c r="R25" s="31" t="s">
        <v>69</v>
      </c>
      <c r="S25" s="31" t="s">
        <v>69</v>
      </c>
      <c r="T25" s="31" t="s">
        <v>70</v>
      </c>
      <c r="U25" s="31" t="s">
        <v>70</v>
      </c>
      <c r="V25" s="31" t="s">
        <v>71</v>
      </c>
      <c r="W25" s="31" t="s">
        <v>71</v>
      </c>
      <c r="X25" s="31" t="s">
        <v>68</v>
      </c>
      <c r="Y25" s="31" t="s">
        <v>68</v>
      </c>
      <c r="Z25" s="31" t="s">
        <v>68</v>
      </c>
      <c r="AA25" s="31" t="s">
        <v>68</v>
      </c>
      <c r="AB25" s="31" t="s">
        <v>68</v>
      </c>
      <c r="AC25" s="31" t="s">
        <v>68</v>
      </c>
      <c r="AD25" s="31" t="s">
        <v>69</v>
      </c>
      <c r="AE25" s="44" t="s">
        <v>72</v>
      </c>
      <c r="AF25" s="44" t="s">
        <v>72</v>
      </c>
      <c r="AG25" s="44" t="s">
        <v>72</v>
      </c>
      <c r="AH25" s="44" t="s">
        <v>72</v>
      </c>
      <c r="AI25" s="44" t="s">
        <v>72</v>
      </c>
      <c r="AJ25" s="44" t="s">
        <v>72</v>
      </c>
      <c r="AK25" s="44" t="s">
        <v>76</v>
      </c>
      <c r="AL25" s="44" t="s">
        <v>76</v>
      </c>
      <c r="AM25" s="44" t="s">
        <v>76</v>
      </c>
      <c r="AN25" s="44" t="s">
        <v>76</v>
      </c>
      <c r="AO25" s="44" t="s">
        <v>76</v>
      </c>
      <c r="AP25" s="44" t="s">
        <v>76</v>
      </c>
      <c r="AQ25" s="44" t="s">
        <v>76</v>
      </c>
      <c r="AR25" s="31" t="s">
        <v>77</v>
      </c>
      <c r="AS25" s="31" t="s">
        <v>77</v>
      </c>
      <c r="AT25" s="31"/>
      <c r="AU25" s="31"/>
      <c r="AV25" s="31"/>
      <c r="AW25" s="31"/>
      <c r="AX25" s="31"/>
      <c r="AY25" s="31"/>
      <c r="AZ25" s="31"/>
      <c r="BA25" s="31"/>
      <c r="BB25" s="31"/>
      <c r="BC25" s="32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</row>
    <row r="26" spans="1:209" s="4" customFormat="1" ht="23.25" customHeight="1">
      <c r="C26" s="4" t="s">
        <v>78</v>
      </c>
      <c r="AW26" s="29"/>
      <c r="AX26" s="7"/>
      <c r="AY26" s="7"/>
      <c r="AZ26" s="7"/>
      <c r="BA26" s="7"/>
      <c r="BB26" s="7"/>
      <c r="BC26" s="7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</row>
    <row r="27" spans="1:209" ht="34.5" customHeight="1" thickBot="1">
      <c r="A27" s="130" t="s">
        <v>79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6"/>
      <c r="T27" s="130" t="s">
        <v>80</v>
      </c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 t="s">
        <v>81</v>
      </c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</row>
    <row r="28" spans="1:209" ht="85.5" customHeight="1">
      <c r="A28" s="395" t="s">
        <v>82</v>
      </c>
      <c r="B28" s="396"/>
      <c r="C28" s="380" t="s">
        <v>83</v>
      </c>
      <c r="D28" s="380"/>
      <c r="E28" s="380" t="s">
        <v>84</v>
      </c>
      <c r="F28" s="380"/>
      <c r="G28" s="380" t="s">
        <v>85</v>
      </c>
      <c r="H28" s="380"/>
      <c r="I28" s="380" t="s">
        <v>86</v>
      </c>
      <c r="J28" s="380"/>
      <c r="K28" s="380" t="s">
        <v>87</v>
      </c>
      <c r="L28" s="380"/>
      <c r="M28" s="36" t="s">
        <v>88</v>
      </c>
      <c r="N28" s="34" t="s">
        <v>89</v>
      </c>
      <c r="O28" s="380" t="s">
        <v>90</v>
      </c>
      <c r="P28" s="380"/>
      <c r="Q28" s="380" t="s">
        <v>91</v>
      </c>
      <c r="R28" s="380"/>
      <c r="S28" s="380" t="s">
        <v>92</v>
      </c>
      <c r="T28" s="393"/>
      <c r="V28" s="16"/>
      <c r="W28" s="394" t="s">
        <v>93</v>
      </c>
      <c r="X28" s="377"/>
      <c r="Y28" s="377"/>
      <c r="Z28" s="377"/>
      <c r="AA28" s="377"/>
      <c r="AB28" s="377"/>
      <c r="AC28" s="377"/>
      <c r="AD28" s="377"/>
      <c r="AE28" s="377"/>
      <c r="AF28" s="377" t="s">
        <v>94</v>
      </c>
      <c r="AG28" s="377"/>
      <c r="AH28" s="377" t="s">
        <v>95</v>
      </c>
      <c r="AI28" s="378"/>
      <c r="AK28" s="16"/>
      <c r="AL28" s="345" t="s">
        <v>96</v>
      </c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7"/>
      <c r="BD28" s="347" t="s">
        <v>94</v>
      </c>
      <c r="BE28" s="379"/>
    </row>
    <row r="29" spans="1:209" s="4" customFormat="1" ht="17.25" customHeight="1">
      <c r="A29" s="381" t="s">
        <v>67</v>
      </c>
      <c r="B29" s="382"/>
      <c r="C29" s="341">
        <v>28</v>
      </c>
      <c r="D29" s="341"/>
      <c r="E29" s="341">
        <v>6</v>
      </c>
      <c r="F29" s="341"/>
      <c r="G29" s="341">
        <v>4</v>
      </c>
      <c r="H29" s="341"/>
      <c r="I29" s="341">
        <f>COUNTIF(D20:BC20,"ТР")</f>
        <v>0</v>
      </c>
      <c r="J29" s="341"/>
      <c r="K29" s="341">
        <f>COUNTIF(F20:BE20,"Д")</f>
        <v>0</v>
      </c>
      <c r="L29" s="341"/>
      <c r="M29" s="37"/>
      <c r="N29" s="25">
        <v>2</v>
      </c>
      <c r="O29" s="341">
        <f>COUNTIF(F20:BE20,"Е")</f>
        <v>0</v>
      </c>
      <c r="P29" s="341"/>
      <c r="Q29" s="341">
        <v>12</v>
      </c>
      <c r="R29" s="341"/>
      <c r="S29" s="341">
        <f>SUM(C29:R29)</f>
        <v>52</v>
      </c>
      <c r="T29" s="342"/>
      <c r="V29" s="17"/>
      <c r="W29" s="343" t="s">
        <v>97</v>
      </c>
      <c r="X29" s="344"/>
      <c r="Y29" s="344"/>
      <c r="Z29" s="344"/>
      <c r="AA29" s="344"/>
      <c r="AB29" s="344"/>
      <c r="AC29" s="344"/>
      <c r="AD29" s="344"/>
      <c r="AE29" s="344"/>
      <c r="AF29" s="339">
        <v>2</v>
      </c>
      <c r="AG29" s="339"/>
      <c r="AH29" s="339">
        <v>4</v>
      </c>
      <c r="AI29" s="340"/>
      <c r="AK29" s="18"/>
      <c r="AL29" s="348" t="s">
        <v>98</v>
      </c>
      <c r="AM29" s="349"/>
      <c r="AN29" s="349"/>
      <c r="AO29" s="349"/>
      <c r="AP29" s="349"/>
      <c r="AQ29" s="349"/>
      <c r="AR29" s="349"/>
      <c r="AS29" s="349"/>
      <c r="AT29" s="349"/>
      <c r="AU29" s="349"/>
      <c r="AV29" s="349"/>
      <c r="AW29" s="349"/>
      <c r="AX29" s="349"/>
      <c r="AY29" s="349"/>
      <c r="AZ29" s="349"/>
      <c r="BA29" s="349"/>
      <c r="BB29" s="349"/>
      <c r="BC29" s="350"/>
      <c r="BD29" s="383">
        <v>8</v>
      </c>
      <c r="BE29" s="397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</row>
    <row r="30" spans="1:209" s="7" customFormat="1" ht="17.25" customHeight="1">
      <c r="A30" s="381" t="s">
        <v>73</v>
      </c>
      <c r="B30" s="382"/>
      <c r="C30" s="341">
        <v>28</v>
      </c>
      <c r="D30" s="341"/>
      <c r="E30" s="341">
        <v>6</v>
      </c>
      <c r="F30" s="341"/>
      <c r="G30" s="341">
        <v>4</v>
      </c>
      <c r="H30" s="341"/>
      <c r="I30" s="341">
        <f>COUNTIF(D21:BC21,"ТР")</f>
        <v>0</v>
      </c>
      <c r="J30" s="341"/>
      <c r="K30" s="341">
        <f>COUNTIF(F21:BE21,"Д")</f>
        <v>0</v>
      </c>
      <c r="L30" s="341"/>
      <c r="M30" s="37"/>
      <c r="N30" s="25">
        <v>2</v>
      </c>
      <c r="O30" s="341">
        <f>COUNTIF(F21:BE21,"Е")</f>
        <v>0</v>
      </c>
      <c r="P30" s="341"/>
      <c r="Q30" s="341">
        <v>12</v>
      </c>
      <c r="R30" s="341"/>
      <c r="S30" s="341">
        <f>SUM(C30:R30)</f>
        <v>52</v>
      </c>
      <c r="T30" s="342"/>
      <c r="V30" s="17"/>
      <c r="W30" s="343"/>
      <c r="X30" s="344"/>
      <c r="Y30" s="344"/>
      <c r="Z30" s="344"/>
      <c r="AA30" s="344"/>
      <c r="AB30" s="344"/>
      <c r="AC30" s="344"/>
      <c r="AD30" s="344"/>
      <c r="AE30" s="344"/>
      <c r="AF30" s="339"/>
      <c r="AG30" s="339"/>
      <c r="AH30" s="339"/>
      <c r="AI30" s="340"/>
      <c r="AJ30" s="18"/>
      <c r="AK30" s="18"/>
      <c r="AL30" s="351"/>
      <c r="AM30" s="352"/>
      <c r="AN30" s="352"/>
      <c r="AO30" s="352"/>
      <c r="AP30" s="352"/>
      <c r="AQ30" s="352"/>
      <c r="AR30" s="352"/>
      <c r="AS30" s="352"/>
      <c r="AT30" s="352"/>
      <c r="AU30" s="352"/>
      <c r="AV30" s="352"/>
      <c r="AW30" s="352"/>
      <c r="AX30" s="352"/>
      <c r="AY30" s="352"/>
      <c r="AZ30" s="352"/>
      <c r="BA30" s="352"/>
      <c r="BB30" s="352"/>
      <c r="BC30" s="353"/>
      <c r="BD30" s="398"/>
      <c r="BE30" s="397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</row>
    <row r="31" spans="1:209" s="4" customFormat="1" ht="17.25" customHeight="1">
      <c r="A31" s="371" t="s">
        <v>74</v>
      </c>
      <c r="B31" s="372"/>
      <c r="C31" s="341">
        <f>COUNTIF(D22:BC22,"Т")</f>
        <v>28</v>
      </c>
      <c r="D31" s="341"/>
      <c r="E31" s="341">
        <v>4</v>
      </c>
      <c r="F31" s="341"/>
      <c r="G31" s="341">
        <v>6</v>
      </c>
      <c r="H31" s="341"/>
      <c r="I31" s="341">
        <f>COUNTIF(D22:BC22,"ТР")</f>
        <v>0</v>
      </c>
      <c r="J31" s="341"/>
      <c r="K31" s="341">
        <f>COUNTIF(F22:BE22,"Д")</f>
        <v>0</v>
      </c>
      <c r="L31" s="341"/>
      <c r="M31" s="37"/>
      <c r="N31" s="25">
        <v>2</v>
      </c>
      <c r="O31" s="341">
        <f>COUNTIF(F22:BE22,"Е")</f>
        <v>0</v>
      </c>
      <c r="P31" s="341"/>
      <c r="Q31" s="341">
        <v>12</v>
      </c>
      <c r="R31" s="341"/>
      <c r="S31" s="341">
        <f>SUM(C31:R31)</f>
        <v>52</v>
      </c>
      <c r="T31" s="342"/>
      <c r="V31" s="17"/>
      <c r="W31" s="343" t="s">
        <v>99</v>
      </c>
      <c r="X31" s="344"/>
      <c r="Y31" s="344"/>
      <c r="Z31" s="344"/>
      <c r="AA31" s="344"/>
      <c r="AB31" s="344"/>
      <c r="AC31" s="344"/>
      <c r="AD31" s="344"/>
      <c r="AE31" s="344"/>
      <c r="AF31" s="339">
        <v>4</v>
      </c>
      <c r="AG31" s="339"/>
      <c r="AH31" s="339">
        <v>4</v>
      </c>
      <c r="AI31" s="340"/>
      <c r="AJ31" s="18"/>
      <c r="AK31" s="18"/>
      <c r="AL31" s="351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B31" s="352"/>
      <c r="BC31" s="353"/>
      <c r="BD31" s="398"/>
      <c r="BE31" s="397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</row>
    <row r="32" spans="1:209" s="7" customFormat="1" ht="20.25" customHeight="1">
      <c r="A32" s="373" t="s">
        <v>100</v>
      </c>
      <c r="B32" s="374"/>
      <c r="C32" s="357">
        <v>20</v>
      </c>
      <c r="D32" s="358"/>
      <c r="E32" s="357">
        <v>3</v>
      </c>
      <c r="F32" s="358"/>
      <c r="G32" s="357">
        <v>6</v>
      </c>
      <c r="H32" s="358"/>
      <c r="I32" s="357">
        <f>COUNTIF(D23:BC23,"ТР")</f>
        <v>0</v>
      </c>
      <c r="J32" s="358"/>
      <c r="K32" s="357">
        <v>7</v>
      </c>
      <c r="L32" s="358"/>
      <c r="M32" s="337"/>
      <c r="N32" s="337">
        <v>2</v>
      </c>
      <c r="O32" s="357">
        <v>2</v>
      </c>
      <c r="P32" s="358"/>
      <c r="Q32" s="357">
        <v>2</v>
      </c>
      <c r="R32" s="358"/>
      <c r="S32" s="357">
        <f>SUM(C32:R32)</f>
        <v>42</v>
      </c>
      <c r="T32" s="369"/>
      <c r="U32" s="17"/>
      <c r="V32" s="17"/>
      <c r="W32" s="343"/>
      <c r="X32" s="344"/>
      <c r="Y32" s="344"/>
      <c r="Z32" s="344"/>
      <c r="AA32" s="344"/>
      <c r="AB32" s="344"/>
      <c r="AC32" s="344"/>
      <c r="AD32" s="344"/>
      <c r="AE32" s="344"/>
      <c r="AF32" s="339"/>
      <c r="AG32" s="339"/>
      <c r="AH32" s="339"/>
      <c r="AI32" s="340"/>
      <c r="AJ32" s="18"/>
      <c r="AK32" s="18"/>
      <c r="AL32" s="351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3"/>
      <c r="BD32" s="398"/>
      <c r="BE32" s="397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</row>
    <row r="33" spans="1:209" s="7" customFormat="1" ht="26.25" customHeight="1">
      <c r="A33" s="375"/>
      <c r="B33" s="376"/>
      <c r="C33" s="359"/>
      <c r="D33" s="360"/>
      <c r="E33" s="359"/>
      <c r="F33" s="360"/>
      <c r="G33" s="359"/>
      <c r="H33" s="360"/>
      <c r="I33" s="359"/>
      <c r="J33" s="360"/>
      <c r="K33" s="359"/>
      <c r="L33" s="360"/>
      <c r="M33" s="338"/>
      <c r="N33" s="338"/>
      <c r="O33" s="359"/>
      <c r="P33" s="360"/>
      <c r="Q33" s="359"/>
      <c r="R33" s="360"/>
      <c r="S33" s="359"/>
      <c r="T33" s="370"/>
      <c r="U33" s="17"/>
      <c r="V33" s="17"/>
      <c r="W33" s="343" t="s">
        <v>101</v>
      </c>
      <c r="X33" s="344"/>
      <c r="Y33" s="344"/>
      <c r="Z33" s="344"/>
      <c r="AA33" s="344"/>
      <c r="AB33" s="344"/>
      <c r="AC33" s="344"/>
      <c r="AD33" s="344"/>
      <c r="AE33" s="344"/>
      <c r="AF33" s="339">
        <v>6</v>
      </c>
      <c r="AG33" s="339"/>
      <c r="AH33" s="339">
        <v>6</v>
      </c>
      <c r="AI33" s="340"/>
      <c r="AJ33" s="18"/>
      <c r="AK33" s="18"/>
      <c r="AL33" s="351"/>
      <c r="AM33" s="352"/>
      <c r="AN33" s="352"/>
      <c r="AO33" s="352"/>
      <c r="AP33" s="352"/>
      <c r="AQ33" s="352"/>
      <c r="AR33" s="352"/>
      <c r="AS33" s="352"/>
      <c r="AT33" s="352"/>
      <c r="AU33" s="352"/>
      <c r="AV33" s="352"/>
      <c r="AW33" s="352"/>
      <c r="AX33" s="352"/>
      <c r="AY33" s="352"/>
      <c r="AZ33" s="352"/>
      <c r="BA33" s="352"/>
      <c r="BB33" s="352"/>
      <c r="BC33" s="353"/>
      <c r="BD33" s="399"/>
      <c r="BE33" s="400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</row>
    <row r="34" spans="1:209" s="7" customFormat="1" ht="36" customHeight="1" thickBot="1">
      <c r="A34" s="361" t="s">
        <v>92</v>
      </c>
      <c r="B34" s="362"/>
      <c r="C34" s="363">
        <f>SUM(C29:D32)</f>
        <v>104</v>
      </c>
      <c r="D34" s="363"/>
      <c r="E34" s="363">
        <f>SUM(E29:F32)</f>
        <v>19</v>
      </c>
      <c r="F34" s="363"/>
      <c r="G34" s="363">
        <f>SUM(G29:H32)</f>
        <v>20</v>
      </c>
      <c r="H34" s="363"/>
      <c r="I34" s="363">
        <f>SUM(I29:J32)</f>
        <v>0</v>
      </c>
      <c r="J34" s="363"/>
      <c r="K34" s="363">
        <f>SUM(K29:L32)</f>
        <v>7</v>
      </c>
      <c r="L34" s="363"/>
      <c r="M34" s="38">
        <f>SUM(M29:N32)</f>
        <v>8</v>
      </c>
      <c r="N34" s="26">
        <f>SUM(N29:N32)</f>
        <v>8</v>
      </c>
      <c r="O34" s="363">
        <f>SUM(O29:P32)</f>
        <v>2</v>
      </c>
      <c r="P34" s="363"/>
      <c r="Q34" s="363">
        <f>SUM(Q29:R32)</f>
        <v>38</v>
      </c>
      <c r="R34" s="363"/>
      <c r="S34" s="363">
        <f>SUM(S29:T32)</f>
        <v>198</v>
      </c>
      <c r="T34" s="366"/>
      <c r="U34" s="4"/>
      <c r="V34" s="4"/>
      <c r="W34" s="367" t="s">
        <v>102</v>
      </c>
      <c r="X34" s="368"/>
      <c r="Y34" s="368"/>
      <c r="Z34" s="368"/>
      <c r="AA34" s="368"/>
      <c r="AB34" s="368"/>
      <c r="AC34" s="368"/>
      <c r="AD34" s="368"/>
      <c r="AE34" s="368"/>
      <c r="AF34" s="364">
        <v>8</v>
      </c>
      <c r="AG34" s="364"/>
      <c r="AH34" s="364">
        <v>6</v>
      </c>
      <c r="AI34" s="365"/>
      <c r="AJ34" s="18"/>
      <c r="AK34" s="18"/>
      <c r="AL34" s="354"/>
      <c r="AM34" s="355"/>
      <c r="AN34" s="355"/>
      <c r="AO34" s="355"/>
      <c r="AP34" s="355"/>
      <c r="AQ34" s="355"/>
      <c r="AR34" s="355"/>
      <c r="AS34" s="355"/>
      <c r="AT34" s="355"/>
      <c r="AU34" s="355"/>
      <c r="AV34" s="355"/>
      <c r="AW34" s="355"/>
      <c r="AX34" s="355"/>
      <c r="AY34" s="355"/>
      <c r="AZ34" s="355"/>
      <c r="BA34" s="355"/>
      <c r="BB34" s="355"/>
      <c r="BC34" s="356"/>
      <c r="BD34" s="401"/>
      <c r="BE34" s="402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</row>
    <row r="35" spans="1:209" ht="39.75" customHeight="1" thickBot="1">
      <c r="A35" s="130" t="s">
        <v>103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</row>
    <row r="36" spans="1:209" s="5" customFormat="1" ht="20.100000000000001" customHeight="1">
      <c r="A36" s="131" t="s">
        <v>104</v>
      </c>
      <c r="B36" s="132"/>
      <c r="C36" s="137" t="s">
        <v>105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43" t="s">
        <v>106</v>
      </c>
      <c r="O36" s="143"/>
      <c r="P36" s="143"/>
      <c r="Q36" s="144"/>
      <c r="R36" s="147" t="s">
        <v>107</v>
      </c>
      <c r="S36" s="148"/>
      <c r="T36" s="155" t="s">
        <v>108</v>
      </c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6"/>
      <c r="AJ36" s="164" t="s">
        <v>109</v>
      </c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6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</row>
    <row r="37" spans="1:209" s="5" customFormat="1" ht="20.100000000000001" customHeight="1">
      <c r="A37" s="133"/>
      <c r="B37" s="134"/>
      <c r="C37" s="139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5"/>
      <c r="O37" s="145"/>
      <c r="P37" s="145"/>
      <c r="Q37" s="146"/>
      <c r="R37" s="149"/>
      <c r="S37" s="126"/>
      <c r="T37" s="167" t="s">
        <v>110</v>
      </c>
      <c r="U37" s="167"/>
      <c r="V37" s="154" t="s">
        <v>111</v>
      </c>
      <c r="W37" s="154"/>
      <c r="X37" s="154"/>
      <c r="Y37" s="154"/>
      <c r="Z37" s="154"/>
      <c r="AA37" s="154"/>
      <c r="AB37" s="154"/>
      <c r="AC37" s="154"/>
      <c r="AD37" s="124" t="s">
        <v>112</v>
      </c>
      <c r="AE37" s="124"/>
      <c r="AF37" s="124" t="s">
        <v>113</v>
      </c>
      <c r="AG37" s="124"/>
      <c r="AH37" s="124" t="s">
        <v>114</v>
      </c>
      <c r="AI37" s="151"/>
      <c r="AJ37" s="153" t="s">
        <v>115</v>
      </c>
      <c r="AK37" s="154"/>
      <c r="AL37" s="154"/>
      <c r="AM37" s="154"/>
      <c r="AN37" s="154"/>
      <c r="AO37" s="154"/>
      <c r="AP37" s="154" t="s">
        <v>116</v>
      </c>
      <c r="AQ37" s="154"/>
      <c r="AR37" s="154"/>
      <c r="AS37" s="154"/>
      <c r="AT37" s="154"/>
      <c r="AU37" s="154"/>
      <c r="AV37" s="154" t="s">
        <v>117</v>
      </c>
      <c r="AW37" s="154"/>
      <c r="AX37" s="154"/>
      <c r="AY37" s="154"/>
      <c r="AZ37" s="154"/>
      <c r="BA37" s="154"/>
      <c r="BB37" s="161" t="s">
        <v>118</v>
      </c>
      <c r="BC37" s="162"/>
      <c r="BD37" s="162"/>
      <c r="BE37" s="163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</row>
    <row r="38" spans="1:209" s="5" customFormat="1" ht="32.1" customHeight="1">
      <c r="A38" s="133"/>
      <c r="B38" s="134"/>
      <c r="C38" s="1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26" t="s">
        <v>119</v>
      </c>
      <c r="O38" s="126" t="s">
        <v>120</v>
      </c>
      <c r="P38" s="128" t="s">
        <v>121</v>
      </c>
      <c r="Q38" s="129"/>
      <c r="R38" s="149"/>
      <c r="S38" s="126"/>
      <c r="T38" s="167"/>
      <c r="U38" s="167"/>
      <c r="V38" s="126" t="s">
        <v>122</v>
      </c>
      <c r="W38" s="126"/>
      <c r="X38" s="183" t="s">
        <v>123</v>
      </c>
      <c r="Y38" s="183"/>
      <c r="Z38" s="183"/>
      <c r="AA38" s="183"/>
      <c r="AB38" s="183"/>
      <c r="AC38" s="183"/>
      <c r="AD38" s="124"/>
      <c r="AE38" s="124"/>
      <c r="AF38" s="124"/>
      <c r="AG38" s="124"/>
      <c r="AH38" s="124"/>
      <c r="AI38" s="151"/>
      <c r="AJ38" s="184" t="s">
        <v>124</v>
      </c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6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</row>
    <row r="39" spans="1:209" s="5" customFormat="1" ht="18" customHeight="1">
      <c r="A39" s="133"/>
      <c r="B39" s="134"/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26"/>
      <c r="O39" s="126"/>
      <c r="P39" s="172" t="s">
        <v>125</v>
      </c>
      <c r="Q39" s="174" t="s">
        <v>126</v>
      </c>
      <c r="R39" s="149"/>
      <c r="S39" s="126"/>
      <c r="T39" s="167"/>
      <c r="U39" s="167"/>
      <c r="V39" s="126"/>
      <c r="W39" s="126"/>
      <c r="X39" s="126" t="s">
        <v>127</v>
      </c>
      <c r="Y39" s="126"/>
      <c r="Z39" s="126" t="s">
        <v>128</v>
      </c>
      <c r="AA39" s="126"/>
      <c r="AB39" s="124" t="s">
        <v>129</v>
      </c>
      <c r="AC39" s="124"/>
      <c r="AD39" s="124"/>
      <c r="AE39" s="124"/>
      <c r="AF39" s="124"/>
      <c r="AG39" s="124"/>
      <c r="AH39" s="124"/>
      <c r="AI39" s="151"/>
      <c r="AJ39" s="153">
        <v>1</v>
      </c>
      <c r="AK39" s="154"/>
      <c r="AL39" s="154"/>
      <c r="AM39" s="154">
        <v>2</v>
      </c>
      <c r="AN39" s="154"/>
      <c r="AO39" s="154"/>
      <c r="AP39" s="154">
        <v>3</v>
      </c>
      <c r="AQ39" s="154"/>
      <c r="AR39" s="154"/>
      <c r="AS39" s="154">
        <v>4</v>
      </c>
      <c r="AT39" s="154"/>
      <c r="AU39" s="154"/>
      <c r="AV39" s="154">
        <v>5</v>
      </c>
      <c r="AW39" s="154"/>
      <c r="AX39" s="154"/>
      <c r="AY39" s="154">
        <v>6</v>
      </c>
      <c r="AZ39" s="154"/>
      <c r="BA39" s="154"/>
      <c r="BB39" s="154">
        <v>7</v>
      </c>
      <c r="BC39" s="154"/>
      <c r="BD39" s="154">
        <v>8</v>
      </c>
      <c r="BE39" s="177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</row>
    <row r="40" spans="1:209" s="5" customFormat="1" ht="20.100000000000001" customHeight="1">
      <c r="A40" s="133"/>
      <c r="B40" s="134"/>
      <c r="C40" s="1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26"/>
      <c r="O40" s="126"/>
      <c r="P40" s="172"/>
      <c r="Q40" s="174"/>
      <c r="R40" s="149"/>
      <c r="S40" s="126"/>
      <c r="T40" s="167"/>
      <c r="U40" s="167"/>
      <c r="V40" s="126"/>
      <c r="W40" s="126"/>
      <c r="X40" s="126"/>
      <c r="Y40" s="126"/>
      <c r="Z40" s="126"/>
      <c r="AA40" s="126"/>
      <c r="AB40" s="124"/>
      <c r="AC40" s="124"/>
      <c r="AD40" s="124"/>
      <c r="AE40" s="124"/>
      <c r="AF40" s="124"/>
      <c r="AG40" s="124"/>
      <c r="AH40" s="124"/>
      <c r="AI40" s="151"/>
      <c r="AJ40" s="153" t="s">
        <v>130</v>
      </c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77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</row>
    <row r="41" spans="1:209" s="5" customFormat="1" ht="49.5" customHeight="1" thickBot="1">
      <c r="A41" s="135"/>
      <c r="B41" s="136"/>
      <c r="C41" s="141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27"/>
      <c r="O41" s="127"/>
      <c r="P41" s="173"/>
      <c r="Q41" s="175"/>
      <c r="R41" s="150"/>
      <c r="S41" s="127"/>
      <c r="T41" s="168"/>
      <c r="U41" s="168"/>
      <c r="V41" s="127"/>
      <c r="W41" s="127"/>
      <c r="X41" s="127"/>
      <c r="Y41" s="127"/>
      <c r="Z41" s="127"/>
      <c r="AA41" s="127"/>
      <c r="AB41" s="125"/>
      <c r="AC41" s="125"/>
      <c r="AD41" s="125"/>
      <c r="AE41" s="125"/>
      <c r="AF41" s="125"/>
      <c r="AG41" s="125"/>
      <c r="AH41" s="125"/>
      <c r="AI41" s="152"/>
      <c r="AJ41" s="182">
        <v>14</v>
      </c>
      <c r="AK41" s="176"/>
      <c r="AL41" s="176"/>
      <c r="AM41" s="176">
        <v>14</v>
      </c>
      <c r="AN41" s="176"/>
      <c r="AO41" s="176"/>
      <c r="AP41" s="176">
        <v>14</v>
      </c>
      <c r="AQ41" s="176"/>
      <c r="AR41" s="176"/>
      <c r="AS41" s="176">
        <v>14</v>
      </c>
      <c r="AT41" s="176"/>
      <c r="AU41" s="176"/>
      <c r="AV41" s="176">
        <v>14</v>
      </c>
      <c r="AW41" s="176"/>
      <c r="AX41" s="176"/>
      <c r="AY41" s="176">
        <v>14</v>
      </c>
      <c r="AZ41" s="176"/>
      <c r="BA41" s="176"/>
      <c r="BB41" s="176">
        <v>14</v>
      </c>
      <c r="BC41" s="176"/>
      <c r="BD41" s="176">
        <v>6</v>
      </c>
      <c r="BE41" s="235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</row>
    <row r="42" spans="1:209" s="5" customFormat="1" ht="28.5" customHeight="1" thickBot="1">
      <c r="A42" s="327" t="s">
        <v>131</v>
      </c>
      <c r="B42" s="327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/>
      <c r="BG42"/>
      <c r="BH42"/>
      <c r="BI42"/>
      <c r="BJ42"/>
      <c r="BK42"/>
      <c r="BL42"/>
      <c r="BM42"/>
      <c r="BN42"/>
      <c r="BO42" s="45"/>
      <c r="BP42"/>
      <c r="BQ42" s="45"/>
      <c r="BR42" s="45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</row>
    <row r="43" spans="1:209" s="54" customFormat="1">
      <c r="A43" s="328" t="s">
        <v>132</v>
      </c>
      <c r="B43" s="329"/>
      <c r="C43" s="330" t="s">
        <v>133</v>
      </c>
      <c r="D43" s="331"/>
      <c r="E43" s="331"/>
      <c r="F43" s="331"/>
      <c r="G43" s="331"/>
      <c r="H43" s="331"/>
      <c r="I43" s="331"/>
      <c r="J43" s="331"/>
      <c r="K43" s="331"/>
      <c r="L43" s="331"/>
      <c r="M43" s="332"/>
      <c r="N43" s="83">
        <v>1</v>
      </c>
      <c r="O43" s="20"/>
      <c r="P43" s="20"/>
      <c r="Q43" s="21"/>
      <c r="R43" s="282">
        <v>5</v>
      </c>
      <c r="S43" s="267"/>
      <c r="T43" s="267">
        <f t="shared" ref="T43:T53" si="0">30*R43</f>
        <v>150</v>
      </c>
      <c r="U43" s="267"/>
      <c r="V43" s="267">
        <v>28</v>
      </c>
      <c r="W43" s="267"/>
      <c r="X43" s="267">
        <v>14</v>
      </c>
      <c r="Y43" s="267"/>
      <c r="Z43" s="267">
        <v>14</v>
      </c>
      <c r="AA43" s="267"/>
      <c r="AB43" s="267"/>
      <c r="AC43" s="267"/>
      <c r="AD43" s="267"/>
      <c r="AE43" s="267"/>
      <c r="AF43" s="283">
        <f t="shared" ref="AF43:AF53" si="1">30*COUNT(N43)</f>
        <v>30</v>
      </c>
      <c r="AG43" s="283"/>
      <c r="AH43" s="267">
        <f t="shared" ref="AH43:AH53" si="2">T43-V43-AD43-AF43</f>
        <v>92</v>
      </c>
      <c r="AI43" s="333"/>
      <c r="AJ43" s="286">
        <v>28</v>
      </c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8"/>
      <c r="BC43" s="268"/>
      <c r="BD43" s="268"/>
      <c r="BE43" s="269"/>
      <c r="BF43" s="52"/>
      <c r="BG43" s="52"/>
      <c r="BH43" s="52"/>
      <c r="BI43" s="52"/>
      <c r="BJ43" s="52"/>
      <c r="BK43" s="52"/>
      <c r="BL43" s="52"/>
      <c r="BM43" s="52"/>
      <c r="BN43" s="52"/>
      <c r="BO43" s="53"/>
      <c r="BP43" s="52"/>
      <c r="BQ43" s="53"/>
      <c r="BR43" s="53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</row>
    <row r="44" spans="1:209" s="54" customFormat="1">
      <c r="A44" s="289" t="s">
        <v>134</v>
      </c>
      <c r="B44" s="290"/>
      <c r="C44" s="318" t="s">
        <v>135</v>
      </c>
      <c r="D44" s="319"/>
      <c r="E44" s="319"/>
      <c r="F44" s="319"/>
      <c r="G44" s="319"/>
      <c r="H44" s="319"/>
      <c r="I44" s="319"/>
      <c r="J44" s="319"/>
      <c r="K44" s="319"/>
      <c r="L44" s="319"/>
      <c r="M44" s="320"/>
      <c r="N44" s="77"/>
      <c r="O44" s="24">
        <v>1</v>
      </c>
      <c r="P44" s="24"/>
      <c r="Q44" s="27"/>
      <c r="R44" s="260">
        <v>5</v>
      </c>
      <c r="S44" s="261"/>
      <c r="T44" s="189">
        <f t="shared" si="0"/>
        <v>150</v>
      </c>
      <c r="U44" s="188"/>
      <c r="V44" s="261">
        <v>28</v>
      </c>
      <c r="W44" s="261"/>
      <c r="X44" s="261">
        <v>14</v>
      </c>
      <c r="Y44" s="261"/>
      <c r="Z44" s="261">
        <v>14</v>
      </c>
      <c r="AA44" s="261"/>
      <c r="AB44" s="261"/>
      <c r="AC44" s="261"/>
      <c r="AD44" s="261"/>
      <c r="AE44" s="261"/>
      <c r="AF44" s="261">
        <f t="shared" si="1"/>
        <v>0</v>
      </c>
      <c r="AG44" s="261"/>
      <c r="AH44" s="261">
        <f t="shared" si="2"/>
        <v>122</v>
      </c>
      <c r="AI44" s="263"/>
      <c r="AJ44" s="188">
        <v>28</v>
      </c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4"/>
      <c r="BC44" s="264"/>
      <c r="BD44" s="264"/>
      <c r="BE44" s="265"/>
      <c r="BF44" s="52"/>
      <c r="BG44" s="52"/>
      <c r="BH44" s="52"/>
      <c r="BI44" s="52"/>
      <c r="BJ44" s="52"/>
      <c r="BK44" s="52"/>
      <c r="BL44" s="52"/>
      <c r="BM44" s="52"/>
      <c r="BN44" s="52"/>
      <c r="BO44" s="53"/>
      <c r="BP44" s="52"/>
      <c r="BQ44" s="53"/>
      <c r="BR44" s="53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</row>
    <row r="45" spans="1:209" s="54" customFormat="1" ht="30" customHeight="1">
      <c r="A45" s="289" t="s">
        <v>136</v>
      </c>
      <c r="B45" s="290"/>
      <c r="C45" s="318" t="s">
        <v>137</v>
      </c>
      <c r="D45" s="319"/>
      <c r="E45" s="319"/>
      <c r="F45" s="319"/>
      <c r="G45" s="319"/>
      <c r="H45" s="319"/>
      <c r="I45" s="319"/>
      <c r="J45" s="319"/>
      <c r="K45" s="319"/>
      <c r="L45" s="319"/>
      <c r="M45" s="320"/>
      <c r="N45" s="77">
        <v>1</v>
      </c>
      <c r="O45" s="24"/>
      <c r="P45" s="24"/>
      <c r="Q45" s="27"/>
      <c r="R45" s="187">
        <v>5</v>
      </c>
      <c r="S45" s="188"/>
      <c r="T45" s="189">
        <f t="shared" si="0"/>
        <v>150</v>
      </c>
      <c r="U45" s="188"/>
      <c r="V45" s="261">
        <v>56</v>
      </c>
      <c r="W45" s="261"/>
      <c r="X45" s="189"/>
      <c r="Y45" s="188"/>
      <c r="Z45" s="189">
        <v>56</v>
      </c>
      <c r="AA45" s="188"/>
      <c r="AB45" s="189"/>
      <c r="AC45" s="188"/>
      <c r="AD45" s="189"/>
      <c r="AE45" s="188"/>
      <c r="AF45" s="261">
        <f t="shared" si="1"/>
        <v>30</v>
      </c>
      <c r="AG45" s="261"/>
      <c r="AH45" s="189">
        <f t="shared" si="2"/>
        <v>64</v>
      </c>
      <c r="AI45" s="197"/>
      <c r="AJ45" s="187">
        <v>56</v>
      </c>
      <c r="AK45" s="208"/>
      <c r="AL45" s="188"/>
      <c r="AM45" s="189"/>
      <c r="AN45" s="208"/>
      <c r="AO45" s="188"/>
      <c r="AP45" s="189"/>
      <c r="AQ45" s="208"/>
      <c r="AR45" s="188"/>
      <c r="AS45" s="189"/>
      <c r="AT45" s="208"/>
      <c r="AU45" s="188"/>
      <c r="AV45" s="189"/>
      <c r="AW45" s="208"/>
      <c r="AX45" s="188"/>
      <c r="AY45" s="189"/>
      <c r="AZ45" s="208"/>
      <c r="BA45" s="188"/>
      <c r="BB45" s="270"/>
      <c r="BC45" s="314"/>
      <c r="BD45" s="270"/>
      <c r="BE45" s="271"/>
      <c r="BF45" s="52"/>
      <c r="BG45" s="52"/>
      <c r="BH45" s="52"/>
      <c r="BI45" s="52"/>
      <c r="BJ45" s="52"/>
      <c r="BK45" s="52"/>
      <c r="BL45" s="52"/>
      <c r="BM45" s="52"/>
      <c r="BN45" s="52"/>
      <c r="BO45" s="53"/>
      <c r="BP45" s="52"/>
      <c r="BQ45" s="53"/>
      <c r="BR45" s="53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</row>
    <row r="46" spans="1:209" s="54" customFormat="1">
      <c r="A46" s="289" t="s">
        <v>138</v>
      </c>
      <c r="B46" s="290"/>
      <c r="C46" s="315" t="s">
        <v>139</v>
      </c>
      <c r="D46" s="316"/>
      <c r="E46" s="316"/>
      <c r="F46" s="316"/>
      <c r="G46" s="316"/>
      <c r="H46" s="316"/>
      <c r="I46" s="316"/>
      <c r="J46" s="316"/>
      <c r="K46" s="316"/>
      <c r="L46" s="316"/>
      <c r="M46" s="317"/>
      <c r="N46" s="77">
        <v>1</v>
      </c>
      <c r="O46" s="24"/>
      <c r="P46" s="24"/>
      <c r="Q46" s="50"/>
      <c r="R46" s="188">
        <v>5</v>
      </c>
      <c r="S46" s="261"/>
      <c r="T46" s="261">
        <f>30*R46</f>
        <v>150</v>
      </c>
      <c r="U46" s="261"/>
      <c r="V46" s="261">
        <f>SUM(X46:AC46)</f>
        <v>56</v>
      </c>
      <c r="W46" s="261"/>
      <c r="X46" s="261">
        <v>28</v>
      </c>
      <c r="Y46" s="261"/>
      <c r="Z46" s="261">
        <v>28</v>
      </c>
      <c r="AA46" s="261"/>
      <c r="AB46" s="261"/>
      <c r="AC46" s="261"/>
      <c r="AD46" s="261"/>
      <c r="AE46" s="261"/>
      <c r="AF46" s="261">
        <f>30*COUNT(N46)</f>
        <v>30</v>
      </c>
      <c r="AG46" s="261"/>
      <c r="AH46" s="261">
        <f>T46-V46-AD46-AF46</f>
        <v>64</v>
      </c>
      <c r="AI46" s="263"/>
      <c r="AJ46" s="188">
        <v>56</v>
      </c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4"/>
      <c r="BC46" s="264"/>
      <c r="BD46" s="264"/>
      <c r="BE46" s="265"/>
      <c r="BF46" s="52"/>
      <c r="BG46" s="52"/>
      <c r="BH46" s="52"/>
      <c r="BI46" s="52"/>
      <c r="BJ46" s="52"/>
      <c r="BK46" s="52"/>
      <c r="BL46" s="52"/>
      <c r="BM46" s="52"/>
      <c r="BN46" s="52"/>
      <c r="BO46" s="53"/>
      <c r="BP46" s="52"/>
      <c r="BQ46" s="53"/>
      <c r="BR46" s="53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</row>
    <row r="47" spans="1:209" s="54" customFormat="1">
      <c r="A47" s="289" t="s">
        <v>140</v>
      </c>
      <c r="B47" s="290"/>
      <c r="C47" s="321" t="s">
        <v>141</v>
      </c>
      <c r="D47" s="322"/>
      <c r="E47" s="322"/>
      <c r="F47" s="322"/>
      <c r="G47" s="322"/>
      <c r="H47" s="322"/>
      <c r="I47" s="322"/>
      <c r="J47" s="322"/>
      <c r="K47" s="322"/>
      <c r="L47" s="322"/>
      <c r="M47" s="323"/>
      <c r="N47" s="84">
        <v>2</v>
      </c>
      <c r="O47" s="23">
        <v>1</v>
      </c>
      <c r="P47" s="23"/>
      <c r="Q47" s="39"/>
      <c r="R47" s="324">
        <v>10</v>
      </c>
      <c r="S47" s="304"/>
      <c r="T47" s="261">
        <f>30*R47</f>
        <v>300</v>
      </c>
      <c r="U47" s="261"/>
      <c r="V47" s="304">
        <v>168</v>
      </c>
      <c r="W47" s="304"/>
      <c r="X47" s="304"/>
      <c r="Y47" s="304"/>
      <c r="Z47" s="304"/>
      <c r="AA47" s="304"/>
      <c r="AB47" s="304">
        <v>168</v>
      </c>
      <c r="AC47" s="304"/>
      <c r="AD47" s="304"/>
      <c r="AE47" s="304"/>
      <c r="AF47" s="261">
        <f>30*COUNT(N47)</f>
        <v>30</v>
      </c>
      <c r="AG47" s="261"/>
      <c r="AH47" s="304">
        <f>T47-V47-AD47-AF47</f>
        <v>102</v>
      </c>
      <c r="AI47" s="305"/>
      <c r="AJ47" s="306">
        <v>84</v>
      </c>
      <c r="AK47" s="304"/>
      <c r="AL47" s="304"/>
      <c r="AM47" s="304">
        <v>84</v>
      </c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287"/>
      <c r="BE47" s="288"/>
      <c r="BF47" s="52"/>
      <c r="BG47" s="52"/>
      <c r="BH47" s="52"/>
      <c r="BI47" s="52"/>
      <c r="BJ47" s="52"/>
      <c r="BK47" s="52"/>
      <c r="BL47" s="52"/>
      <c r="BM47" s="52"/>
      <c r="BN47" s="52"/>
      <c r="BO47" s="53"/>
      <c r="BP47" s="52"/>
      <c r="BQ47" s="53"/>
      <c r="BR47" s="53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</row>
    <row r="48" spans="1:209" s="54" customFormat="1">
      <c r="A48" s="289" t="s">
        <v>142</v>
      </c>
      <c r="B48" s="290"/>
      <c r="C48" s="315" t="s">
        <v>143</v>
      </c>
      <c r="D48" s="316"/>
      <c r="E48" s="316"/>
      <c r="F48" s="316"/>
      <c r="G48" s="316"/>
      <c r="H48" s="316"/>
      <c r="I48" s="316"/>
      <c r="J48" s="316"/>
      <c r="K48" s="316"/>
      <c r="L48" s="316"/>
      <c r="M48" s="317"/>
      <c r="N48" s="77">
        <v>2</v>
      </c>
      <c r="O48" s="24">
        <v>1</v>
      </c>
      <c r="P48" s="24"/>
      <c r="Q48" s="50"/>
      <c r="R48" s="188">
        <v>10</v>
      </c>
      <c r="S48" s="261"/>
      <c r="T48" s="261">
        <f>30*R48</f>
        <v>300</v>
      </c>
      <c r="U48" s="261"/>
      <c r="V48" s="261">
        <f>SUM(X48:AC48)</f>
        <v>112</v>
      </c>
      <c r="W48" s="261"/>
      <c r="X48" s="261">
        <v>16</v>
      </c>
      <c r="Y48" s="261"/>
      <c r="Z48" s="261">
        <v>96</v>
      </c>
      <c r="AA48" s="261"/>
      <c r="AB48" s="261"/>
      <c r="AC48" s="261"/>
      <c r="AD48" s="261"/>
      <c r="AE48" s="261"/>
      <c r="AF48" s="261">
        <f>30*COUNT(N48)</f>
        <v>30</v>
      </c>
      <c r="AG48" s="261"/>
      <c r="AH48" s="261">
        <f>T48-V48-AD48-AF48</f>
        <v>158</v>
      </c>
      <c r="AI48" s="263"/>
      <c r="AJ48" s="188">
        <v>56</v>
      </c>
      <c r="AK48" s="261"/>
      <c r="AL48" s="261"/>
      <c r="AM48" s="261">
        <v>56</v>
      </c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4"/>
      <c r="BC48" s="264"/>
      <c r="BD48" s="264"/>
      <c r="BE48" s="265"/>
      <c r="BF48" s="55"/>
      <c r="BG48" s="55"/>
      <c r="BH48" s="55"/>
      <c r="BI48" s="55"/>
      <c r="BJ48" s="55"/>
      <c r="BK48" s="55"/>
      <c r="BL48" s="55"/>
      <c r="BM48" s="55"/>
      <c r="BN48" s="55"/>
      <c r="BO48" s="53"/>
      <c r="BP48" s="55"/>
      <c r="BQ48" s="53"/>
      <c r="BR48" s="53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</row>
    <row r="49" spans="1:176" s="54" customFormat="1">
      <c r="A49" s="289" t="s">
        <v>144</v>
      </c>
      <c r="B49" s="290"/>
      <c r="C49" s="315" t="s">
        <v>145</v>
      </c>
      <c r="D49" s="316"/>
      <c r="E49" s="316"/>
      <c r="F49" s="316"/>
      <c r="G49" s="316"/>
      <c r="H49" s="316"/>
      <c r="I49" s="316"/>
      <c r="J49" s="316"/>
      <c r="K49" s="316"/>
      <c r="L49" s="316"/>
      <c r="M49" s="317"/>
      <c r="N49" s="77">
        <v>2</v>
      </c>
      <c r="O49" s="24"/>
      <c r="P49" s="24"/>
      <c r="Q49" s="50"/>
      <c r="R49" s="208">
        <v>5</v>
      </c>
      <c r="S49" s="188"/>
      <c r="T49" s="261">
        <f>30*R49</f>
        <v>150</v>
      </c>
      <c r="U49" s="261"/>
      <c r="V49" s="261">
        <v>56</v>
      </c>
      <c r="W49" s="261"/>
      <c r="X49" s="189">
        <v>28</v>
      </c>
      <c r="Y49" s="188"/>
      <c r="Z49" s="189">
        <v>28</v>
      </c>
      <c r="AA49" s="188"/>
      <c r="AB49" s="189"/>
      <c r="AC49" s="188"/>
      <c r="AD49" s="189"/>
      <c r="AE49" s="188"/>
      <c r="AF49" s="261">
        <f>30*COUNT(N49)</f>
        <v>30</v>
      </c>
      <c r="AG49" s="261"/>
      <c r="AH49" s="261">
        <f>T49-V49-AD49-AF49</f>
        <v>64</v>
      </c>
      <c r="AI49" s="263"/>
      <c r="AJ49" s="187"/>
      <c r="AK49" s="208"/>
      <c r="AL49" s="188"/>
      <c r="AM49" s="189">
        <v>56</v>
      </c>
      <c r="AN49" s="208"/>
      <c r="AO49" s="188"/>
      <c r="AP49" s="189"/>
      <c r="AQ49" s="208"/>
      <c r="AR49" s="188"/>
      <c r="AS49" s="189"/>
      <c r="AT49" s="208"/>
      <c r="AU49" s="188"/>
      <c r="AV49" s="189"/>
      <c r="AW49" s="208"/>
      <c r="AX49" s="188"/>
      <c r="AY49" s="189"/>
      <c r="AZ49" s="208"/>
      <c r="BA49" s="188"/>
      <c r="BB49" s="270"/>
      <c r="BC49" s="314"/>
      <c r="BD49" s="270"/>
      <c r="BE49" s="271"/>
      <c r="BF49" s="52"/>
      <c r="BG49" s="52"/>
      <c r="BH49" s="52"/>
      <c r="BI49" s="52"/>
      <c r="BJ49" s="52"/>
      <c r="BK49" s="55"/>
      <c r="BL49" s="55"/>
      <c r="BM49" s="55"/>
      <c r="BN49" s="55"/>
      <c r="BO49" s="53"/>
      <c r="BP49" s="55"/>
      <c r="BQ49" s="53"/>
      <c r="BR49" s="53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</row>
    <row r="50" spans="1:176" s="54" customFormat="1">
      <c r="A50" s="289" t="s">
        <v>146</v>
      </c>
      <c r="B50" s="290"/>
      <c r="C50" s="315" t="s">
        <v>147</v>
      </c>
      <c r="D50" s="316"/>
      <c r="E50" s="316"/>
      <c r="F50" s="316"/>
      <c r="G50" s="316"/>
      <c r="H50" s="316"/>
      <c r="I50" s="316"/>
      <c r="J50" s="316"/>
      <c r="K50" s="316"/>
      <c r="L50" s="316"/>
      <c r="M50" s="317"/>
      <c r="N50" s="77">
        <v>2</v>
      </c>
      <c r="O50" s="24"/>
      <c r="P50" s="24"/>
      <c r="Q50" s="50"/>
      <c r="R50" s="188">
        <v>5</v>
      </c>
      <c r="S50" s="261"/>
      <c r="T50" s="261">
        <f>30*R50</f>
        <v>150</v>
      </c>
      <c r="U50" s="261"/>
      <c r="V50" s="261">
        <f>SUM(X50:AC50)</f>
        <v>56</v>
      </c>
      <c r="W50" s="261"/>
      <c r="X50" s="261">
        <v>28</v>
      </c>
      <c r="Y50" s="261"/>
      <c r="Z50" s="261">
        <v>28</v>
      </c>
      <c r="AA50" s="261"/>
      <c r="AB50" s="261"/>
      <c r="AC50" s="261"/>
      <c r="AD50" s="261"/>
      <c r="AE50" s="261"/>
      <c r="AF50" s="261">
        <f>30*COUNT(N50)</f>
        <v>30</v>
      </c>
      <c r="AG50" s="261"/>
      <c r="AH50" s="261">
        <f>T50-V50-AD50-AF50</f>
        <v>64</v>
      </c>
      <c r="AI50" s="263"/>
      <c r="AJ50" s="188"/>
      <c r="AK50" s="261"/>
      <c r="AL50" s="261"/>
      <c r="AM50" s="261">
        <v>56</v>
      </c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4"/>
      <c r="BC50" s="264"/>
      <c r="BD50" s="264"/>
      <c r="BE50" s="265"/>
      <c r="BF50" s="52"/>
      <c r="BG50" s="52"/>
      <c r="BH50" s="52"/>
      <c r="BI50" s="52"/>
      <c r="BJ50" s="52"/>
      <c r="BK50" s="52"/>
      <c r="BL50" s="52"/>
      <c r="BM50" s="52"/>
      <c r="BN50" s="52"/>
      <c r="BO50" s="53"/>
      <c r="BP50" s="52"/>
      <c r="BQ50" s="53"/>
      <c r="BR50" s="53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</row>
    <row r="51" spans="1:176" s="54" customFormat="1">
      <c r="A51" s="289" t="s">
        <v>148</v>
      </c>
      <c r="B51" s="290"/>
      <c r="C51" s="325" t="s">
        <v>149</v>
      </c>
      <c r="D51" s="325"/>
      <c r="E51" s="325"/>
      <c r="F51" s="325"/>
      <c r="G51" s="325"/>
      <c r="H51" s="325"/>
      <c r="I51" s="325"/>
      <c r="J51" s="325"/>
      <c r="K51" s="325"/>
      <c r="L51" s="325"/>
      <c r="M51" s="326"/>
      <c r="N51" s="77">
        <v>2</v>
      </c>
      <c r="O51" s="24"/>
      <c r="P51" s="24"/>
      <c r="Q51" s="27"/>
      <c r="R51" s="260">
        <v>5</v>
      </c>
      <c r="S51" s="261"/>
      <c r="T51" s="261">
        <f t="shared" si="0"/>
        <v>150</v>
      </c>
      <c r="U51" s="261"/>
      <c r="V51" s="189">
        <v>56</v>
      </c>
      <c r="W51" s="188"/>
      <c r="X51" s="261"/>
      <c r="Y51" s="261"/>
      <c r="Z51" s="261"/>
      <c r="AA51" s="261"/>
      <c r="AB51" s="261">
        <v>56</v>
      </c>
      <c r="AC51" s="261"/>
      <c r="AD51" s="261"/>
      <c r="AE51" s="261"/>
      <c r="AF51" s="261">
        <f t="shared" si="1"/>
        <v>30</v>
      </c>
      <c r="AG51" s="261"/>
      <c r="AH51" s="261">
        <f t="shared" si="2"/>
        <v>64</v>
      </c>
      <c r="AI51" s="263"/>
      <c r="AJ51" s="188"/>
      <c r="AK51" s="261"/>
      <c r="AL51" s="261"/>
      <c r="AM51" s="261">
        <v>56</v>
      </c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4"/>
      <c r="BC51" s="264"/>
      <c r="BD51" s="264"/>
      <c r="BE51" s="265"/>
      <c r="BF51" s="55"/>
      <c r="BG51" s="55"/>
      <c r="BH51" s="55"/>
      <c r="BI51" s="55"/>
      <c r="BJ51" s="55"/>
      <c r="BK51" s="55"/>
      <c r="BL51" s="55"/>
      <c r="BM51" s="55"/>
      <c r="BN51" s="55"/>
      <c r="BO51" s="53"/>
      <c r="BP51" s="55"/>
      <c r="BQ51" s="53"/>
      <c r="BR51" s="53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</row>
    <row r="52" spans="1:176" s="54" customFormat="1">
      <c r="A52" s="289" t="s">
        <v>150</v>
      </c>
      <c r="B52" s="290"/>
      <c r="C52" s="318" t="s">
        <v>151</v>
      </c>
      <c r="D52" s="319"/>
      <c r="E52" s="319"/>
      <c r="F52" s="319"/>
      <c r="G52" s="319"/>
      <c r="H52" s="319"/>
      <c r="I52" s="319"/>
      <c r="J52" s="319"/>
      <c r="K52" s="319"/>
      <c r="L52" s="319"/>
      <c r="M52" s="320"/>
      <c r="N52" s="77">
        <v>3</v>
      </c>
      <c r="O52" s="24"/>
      <c r="P52" s="24"/>
      <c r="Q52" s="27"/>
      <c r="R52" s="260">
        <v>5</v>
      </c>
      <c r="S52" s="261"/>
      <c r="T52" s="189">
        <f t="shared" si="0"/>
        <v>150</v>
      </c>
      <c r="U52" s="188"/>
      <c r="V52" s="261">
        <v>28</v>
      </c>
      <c r="W52" s="261"/>
      <c r="X52" s="261">
        <v>14</v>
      </c>
      <c r="Y52" s="261"/>
      <c r="Z52" s="261">
        <v>14</v>
      </c>
      <c r="AA52" s="261"/>
      <c r="AB52" s="261"/>
      <c r="AC52" s="261"/>
      <c r="AD52" s="261"/>
      <c r="AE52" s="261"/>
      <c r="AF52" s="261">
        <f t="shared" si="1"/>
        <v>30</v>
      </c>
      <c r="AG52" s="261"/>
      <c r="AH52" s="261">
        <f t="shared" si="2"/>
        <v>92</v>
      </c>
      <c r="AI52" s="263"/>
      <c r="AJ52" s="188"/>
      <c r="AK52" s="261"/>
      <c r="AL52" s="261"/>
      <c r="AM52" s="261"/>
      <c r="AN52" s="261"/>
      <c r="AO52" s="261"/>
      <c r="AP52" s="261">
        <v>28</v>
      </c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4"/>
      <c r="BC52" s="264"/>
      <c r="BD52" s="264"/>
      <c r="BE52" s="265"/>
      <c r="BF52" s="52"/>
      <c r="BG52" s="52"/>
      <c r="BH52" s="52"/>
      <c r="BI52" s="52"/>
      <c r="BJ52" s="52"/>
      <c r="BK52" s="52"/>
      <c r="BL52" s="52"/>
      <c r="BM52" s="52"/>
      <c r="BN52" s="52"/>
      <c r="BO52" s="53"/>
      <c r="BP52" s="52"/>
      <c r="BQ52" s="53"/>
      <c r="BR52" s="53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</row>
    <row r="53" spans="1:176" s="54" customFormat="1">
      <c r="A53" s="289" t="s">
        <v>152</v>
      </c>
      <c r="B53" s="290"/>
      <c r="C53" s="318" t="s">
        <v>153</v>
      </c>
      <c r="D53" s="319"/>
      <c r="E53" s="319"/>
      <c r="F53" s="319"/>
      <c r="G53" s="319"/>
      <c r="H53" s="319"/>
      <c r="I53" s="319"/>
      <c r="J53" s="319"/>
      <c r="K53" s="319"/>
      <c r="L53" s="319"/>
      <c r="M53" s="320"/>
      <c r="N53" s="77">
        <v>3</v>
      </c>
      <c r="O53" s="24"/>
      <c r="P53" s="24"/>
      <c r="Q53" s="27"/>
      <c r="R53" s="260">
        <v>5</v>
      </c>
      <c r="S53" s="261"/>
      <c r="T53" s="189">
        <f t="shared" si="0"/>
        <v>150</v>
      </c>
      <c r="U53" s="188"/>
      <c r="V53" s="261">
        <v>28</v>
      </c>
      <c r="W53" s="261"/>
      <c r="X53" s="261"/>
      <c r="Y53" s="261"/>
      <c r="Z53" s="261">
        <v>28</v>
      </c>
      <c r="AA53" s="261"/>
      <c r="AB53" s="261"/>
      <c r="AC53" s="261"/>
      <c r="AD53" s="261"/>
      <c r="AE53" s="261"/>
      <c r="AF53" s="261">
        <f t="shared" si="1"/>
        <v>30</v>
      </c>
      <c r="AG53" s="261"/>
      <c r="AH53" s="261">
        <f t="shared" si="2"/>
        <v>92</v>
      </c>
      <c r="AI53" s="263"/>
      <c r="AJ53" s="188"/>
      <c r="AK53" s="261"/>
      <c r="AL53" s="261"/>
      <c r="AM53" s="261"/>
      <c r="AN53" s="261"/>
      <c r="AO53" s="261"/>
      <c r="AP53" s="261">
        <v>28</v>
      </c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4"/>
      <c r="BC53" s="264"/>
      <c r="BD53" s="264"/>
      <c r="BE53" s="265"/>
      <c r="BF53" s="52"/>
      <c r="BG53" s="52"/>
      <c r="BH53" s="52"/>
      <c r="BI53" s="52"/>
      <c r="BJ53" s="52"/>
      <c r="BK53" s="52"/>
      <c r="BL53" s="52"/>
      <c r="BM53" s="52"/>
      <c r="BN53" s="52"/>
      <c r="BO53" s="53"/>
      <c r="BP53" s="52"/>
      <c r="BQ53" s="53"/>
      <c r="BR53" s="53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</row>
    <row r="54" spans="1:176" s="54" customFormat="1">
      <c r="A54" s="289" t="s">
        <v>154</v>
      </c>
      <c r="B54" s="290"/>
      <c r="C54" s="315" t="s">
        <v>155</v>
      </c>
      <c r="D54" s="316"/>
      <c r="E54" s="316"/>
      <c r="F54" s="316"/>
      <c r="G54" s="316"/>
      <c r="H54" s="316"/>
      <c r="I54" s="316"/>
      <c r="J54" s="316"/>
      <c r="K54" s="316"/>
      <c r="L54" s="316"/>
      <c r="M54" s="317"/>
      <c r="N54" s="77">
        <v>3</v>
      </c>
      <c r="O54" s="24"/>
      <c r="P54" s="24"/>
      <c r="Q54" s="50"/>
      <c r="R54" s="188">
        <v>5</v>
      </c>
      <c r="S54" s="261"/>
      <c r="T54" s="261">
        <f t="shared" ref="T54:T60" si="3">30*R54</f>
        <v>150</v>
      </c>
      <c r="U54" s="261"/>
      <c r="V54" s="261">
        <v>56</v>
      </c>
      <c r="W54" s="261"/>
      <c r="X54" s="261">
        <v>28</v>
      </c>
      <c r="Y54" s="261"/>
      <c r="Z54" s="261">
        <v>28</v>
      </c>
      <c r="AA54" s="261"/>
      <c r="AB54" s="261"/>
      <c r="AC54" s="261"/>
      <c r="AD54" s="261"/>
      <c r="AE54" s="261"/>
      <c r="AF54" s="261">
        <f>30*COUNT(N54)</f>
        <v>30</v>
      </c>
      <c r="AG54" s="261"/>
      <c r="AH54" s="261">
        <f>T54-V54-AD54-AF54</f>
        <v>64</v>
      </c>
      <c r="AI54" s="263"/>
      <c r="AJ54" s="188"/>
      <c r="AK54" s="261"/>
      <c r="AL54" s="261"/>
      <c r="AM54" s="261"/>
      <c r="AN54" s="261"/>
      <c r="AO54" s="261"/>
      <c r="AP54" s="261">
        <v>56</v>
      </c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4"/>
      <c r="BC54" s="264"/>
      <c r="BD54" s="264"/>
      <c r="BE54" s="265"/>
      <c r="BF54" s="55"/>
      <c r="BG54" s="55"/>
      <c r="BH54" s="55"/>
      <c r="BI54" s="55"/>
      <c r="BJ54" s="55"/>
      <c r="BK54" s="55"/>
      <c r="BL54" s="55"/>
      <c r="BM54" s="55"/>
      <c r="BN54" s="55"/>
      <c r="BO54" s="53"/>
      <c r="BP54" s="55"/>
      <c r="BQ54" s="53"/>
      <c r="BR54" s="53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</row>
    <row r="55" spans="1:176" s="54" customFormat="1">
      <c r="A55" s="289" t="s">
        <v>156</v>
      </c>
      <c r="B55" s="290"/>
      <c r="C55" s="315" t="s">
        <v>157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7"/>
      <c r="N55" s="77">
        <v>4</v>
      </c>
      <c r="O55" s="24">
        <v>3</v>
      </c>
      <c r="P55" s="24"/>
      <c r="Q55" s="50"/>
      <c r="R55" s="188">
        <v>15</v>
      </c>
      <c r="S55" s="261"/>
      <c r="T55" s="261">
        <f t="shared" si="3"/>
        <v>450</v>
      </c>
      <c r="U55" s="261"/>
      <c r="V55" s="261">
        <v>224</v>
      </c>
      <c r="W55" s="261"/>
      <c r="X55" s="261"/>
      <c r="Y55" s="261"/>
      <c r="Z55" s="261"/>
      <c r="AA55" s="261"/>
      <c r="AB55" s="261">
        <v>224</v>
      </c>
      <c r="AC55" s="261"/>
      <c r="AD55" s="261"/>
      <c r="AE55" s="261"/>
      <c r="AF55" s="261">
        <f>30*COUNT(N55)</f>
        <v>30</v>
      </c>
      <c r="AG55" s="261"/>
      <c r="AH55" s="261">
        <f>T55-V55-AD55-AF55</f>
        <v>196</v>
      </c>
      <c r="AI55" s="263"/>
      <c r="AJ55" s="188"/>
      <c r="AK55" s="261"/>
      <c r="AL55" s="261"/>
      <c r="AM55" s="261"/>
      <c r="AN55" s="261"/>
      <c r="AO55" s="261"/>
      <c r="AP55" s="261">
        <v>112</v>
      </c>
      <c r="AQ55" s="261"/>
      <c r="AR55" s="261"/>
      <c r="AS55" s="261">
        <v>112</v>
      </c>
      <c r="AT55" s="261"/>
      <c r="AU55" s="261"/>
      <c r="AV55" s="261"/>
      <c r="AW55" s="261"/>
      <c r="AX55" s="261"/>
      <c r="AY55" s="261"/>
      <c r="AZ55" s="261"/>
      <c r="BA55" s="261"/>
      <c r="BB55" s="264"/>
      <c r="BC55" s="264"/>
      <c r="BD55" s="264"/>
      <c r="BE55" s="265"/>
      <c r="BF55" s="55"/>
      <c r="BG55" s="55"/>
      <c r="BH55" s="55"/>
      <c r="BI55" s="55"/>
      <c r="BJ55" s="55"/>
      <c r="BK55" s="55"/>
      <c r="BL55" s="55"/>
      <c r="BM55" s="55"/>
      <c r="BN55" s="55"/>
      <c r="BO55" s="53"/>
      <c r="BP55" s="55"/>
      <c r="BQ55" s="53"/>
      <c r="BR55" s="53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</row>
    <row r="56" spans="1:176" s="54" customFormat="1" ht="42.75" customHeight="1">
      <c r="A56" s="289" t="s">
        <v>158</v>
      </c>
      <c r="B56" s="290"/>
      <c r="C56" s="315" t="s">
        <v>159</v>
      </c>
      <c r="D56" s="316"/>
      <c r="E56" s="316"/>
      <c r="F56" s="316"/>
      <c r="G56" s="316"/>
      <c r="H56" s="316"/>
      <c r="I56" s="316"/>
      <c r="J56" s="316"/>
      <c r="K56" s="316"/>
      <c r="L56" s="316"/>
      <c r="M56" s="317"/>
      <c r="N56" s="77"/>
      <c r="O56" s="24"/>
      <c r="P56" s="24"/>
      <c r="Q56" s="50">
        <v>4</v>
      </c>
      <c r="R56" s="208">
        <v>5</v>
      </c>
      <c r="S56" s="188"/>
      <c r="T56" s="304">
        <f t="shared" si="3"/>
        <v>150</v>
      </c>
      <c r="U56" s="304"/>
      <c r="V56" s="189"/>
      <c r="W56" s="188"/>
      <c r="X56" s="189"/>
      <c r="Y56" s="188"/>
      <c r="Z56" s="189"/>
      <c r="AA56" s="188"/>
      <c r="AB56" s="189"/>
      <c r="AC56" s="188"/>
      <c r="AD56" s="189"/>
      <c r="AE56" s="188"/>
      <c r="AF56" s="261">
        <f>30*COUNT(N56)</f>
        <v>0</v>
      </c>
      <c r="AG56" s="261"/>
      <c r="AH56" s="261">
        <f>T56-V56-AD56-AF56</f>
        <v>150</v>
      </c>
      <c r="AI56" s="263"/>
      <c r="AJ56" s="187"/>
      <c r="AK56" s="208"/>
      <c r="AL56" s="188"/>
      <c r="AM56" s="189"/>
      <c r="AN56" s="208"/>
      <c r="AO56" s="188"/>
      <c r="AP56" s="189"/>
      <c r="AQ56" s="208"/>
      <c r="AR56" s="188"/>
      <c r="AS56" s="189"/>
      <c r="AT56" s="208"/>
      <c r="AU56" s="188"/>
      <c r="AV56" s="189"/>
      <c r="AW56" s="208"/>
      <c r="AX56" s="188"/>
      <c r="AY56" s="189"/>
      <c r="AZ56" s="208"/>
      <c r="BA56" s="188"/>
      <c r="BB56" s="270"/>
      <c r="BC56" s="314"/>
      <c r="BD56" s="270"/>
      <c r="BE56" s="271"/>
      <c r="BF56" s="52"/>
      <c r="BG56" s="52"/>
      <c r="BH56" s="52"/>
      <c r="BI56" s="52"/>
      <c r="BJ56" s="52"/>
      <c r="BK56" s="55"/>
      <c r="BL56" s="55"/>
      <c r="BM56" s="55"/>
      <c r="BN56" s="55"/>
      <c r="BO56" s="53"/>
      <c r="BP56" s="55"/>
      <c r="BQ56" s="53"/>
      <c r="BR56" s="53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</row>
    <row r="57" spans="1:176" s="54" customFormat="1">
      <c r="A57" s="289" t="s">
        <v>160</v>
      </c>
      <c r="B57" s="290"/>
      <c r="C57" s="311" t="s">
        <v>161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2"/>
      <c r="N57" s="77">
        <v>4.7</v>
      </c>
      <c r="O57" s="24">
        <v>5.6</v>
      </c>
      <c r="P57" s="24"/>
      <c r="Q57" s="50"/>
      <c r="R57" s="187">
        <v>20</v>
      </c>
      <c r="S57" s="188"/>
      <c r="T57" s="261">
        <f t="shared" si="3"/>
        <v>600</v>
      </c>
      <c r="U57" s="261"/>
      <c r="V57" s="261">
        <v>252</v>
      </c>
      <c r="W57" s="261"/>
      <c r="X57" s="189">
        <v>126</v>
      </c>
      <c r="Y57" s="188"/>
      <c r="Z57" s="189">
        <v>126</v>
      </c>
      <c r="AA57" s="188"/>
      <c r="AB57" s="189"/>
      <c r="AC57" s="188"/>
      <c r="AD57" s="189"/>
      <c r="AE57" s="188"/>
      <c r="AF57" s="261">
        <v>60</v>
      </c>
      <c r="AG57" s="261"/>
      <c r="AH57" s="261">
        <f t="shared" ref="AH57:AH64" si="4">T57-V57-AD57-AF57</f>
        <v>288</v>
      </c>
      <c r="AI57" s="263"/>
      <c r="AJ57" s="187"/>
      <c r="AK57" s="208"/>
      <c r="AL57" s="188"/>
      <c r="AM57" s="189"/>
      <c r="AN57" s="208"/>
      <c r="AO57" s="188"/>
      <c r="AP57" s="189"/>
      <c r="AQ57" s="208"/>
      <c r="AR57" s="188"/>
      <c r="AS57" s="189">
        <v>112</v>
      </c>
      <c r="AT57" s="208"/>
      <c r="AU57" s="188"/>
      <c r="AV57" s="189">
        <v>56</v>
      </c>
      <c r="AW57" s="208"/>
      <c r="AX57" s="188"/>
      <c r="AY57" s="189">
        <v>56</v>
      </c>
      <c r="AZ57" s="208"/>
      <c r="BA57" s="188"/>
      <c r="BB57" s="270">
        <v>28</v>
      </c>
      <c r="BC57" s="314"/>
      <c r="BD57" s="270"/>
      <c r="BE57" s="271"/>
      <c r="BF57" s="52"/>
      <c r="BG57" s="52"/>
      <c r="BH57" s="52"/>
      <c r="BI57" s="52"/>
      <c r="BJ57" s="52"/>
      <c r="BK57" s="52"/>
      <c r="BL57" s="52"/>
      <c r="BM57" s="52"/>
      <c r="BN57" s="52"/>
      <c r="BO57" s="53"/>
      <c r="BP57" s="52"/>
      <c r="BQ57" s="53"/>
      <c r="BR57" s="53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</row>
    <row r="58" spans="1:176" s="54" customFormat="1">
      <c r="A58" s="289" t="s">
        <v>162</v>
      </c>
      <c r="B58" s="290"/>
      <c r="C58" s="315" t="s">
        <v>163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7"/>
      <c r="N58" s="77">
        <v>5</v>
      </c>
      <c r="O58" s="24"/>
      <c r="P58" s="24"/>
      <c r="Q58" s="50"/>
      <c r="R58" s="188">
        <v>5</v>
      </c>
      <c r="S58" s="261"/>
      <c r="T58" s="261">
        <f t="shared" si="3"/>
        <v>150</v>
      </c>
      <c r="U58" s="261"/>
      <c r="V58" s="261">
        <f>SUM(X58:AC58)</f>
        <v>42</v>
      </c>
      <c r="W58" s="261"/>
      <c r="X58" s="261">
        <v>14</v>
      </c>
      <c r="Y58" s="261"/>
      <c r="Z58" s="261">
        <v>28</v>
      </c>
      <c r="AA58" s="261"/>
      <c r="AB58" s="261"/>
      <c r="AC58" s="261"/>
      <c r="AD58" s="261"/>
      <c r="AE58" s="261"/>
      <c r="AF58" s="261">
        <f t="shared" ref="AF58:AF63" si="5">30*COUNT(N58)</f>
        <v>30</v>
      </c>
      <c r="AG58" s="261"/>
      <c r="AH58" s="261">
        <f t="shared" si="4"/>
        <v>78</v>
      </c>
      <c r="AI58" s="263"/>
      <c r="AJ58" s="188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>
        <v>42</v>
      </c>
      <c r="AW58" s="261"/>
      <c r="AX58" s="261"/>
      <c r="AY58" s="261"/>
      <c r="AZ58" s="261"/>
      <c r="BA58" s="261"/>
      <c r="BB58" s="264"/>
      <c r="BC58" s="264"/>
      <c r="BD58" s="264"/>
      <c r="BE58" s="265"/>
      <c r="BF58" s="55"/>
      <c r="BG58" s="55"/>
      <c r="BH58" s="55"/>
      <c r="BI58" s="55"/>
      <c r="BJ58" s="55"/>
      <c r="BK58" s="55"/>
      <c r="BL58" s="55"/>
      <c r="BM58" s="55"/>
      <c r="BN58" s="55"/>
      <c r="BO58" s="53"/>
      <c r="BP58" s="55"/>
      <c r="BQ58" s="53"/>
      <c r="BR58" s="53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</row>
    <row r="59" spans="1:176" s="54" customFormat="1" ht="25.5" customHeight="1">
      <c r="A59" s="289" t="s">
        <v>164</v>
      </c>
      <c r="B59" s="290"/>
      <c r="C59" s="315" t="s">
        <v>165</v>
      </c>
      <c r="D59" s="316"/>
      <c r="E59" s="316"/>
      <c r="F59" s="316"/>
      <c r="G59" s="316"/>
      <c r="H59" s="316"/>
      <c r="I59" s="316"/>
      <c r="J59" s="316"/>
      <c r="K59" s="316"/>
      <c r="L59" s="316"/>
      <c r="M59" s="317"/>
      <c r="N59" s="77">
        <v>5</v>
      </c>
      <c r="O59" s="24"/>
      <c r="P59" s="24"/>
      <c r="Q59" s="50"/>
      <c r="R59" s="188">
        <v>5</v>
      </c>
      <c r="S59" s="261"/>
      <c r="T59" s="261">
        <f t="shared" si="3"/>
        <v>150</v>
      </c>
      <c r="U59" s="261"/>
      <c r="V59" s="261">
        <v>42</v>
      </c>
      <c r="W59" s="261"/>
      <c r="X59" s="261">
        <v>14</v>
      </c>
      <c r="Y59" s="261"/>
      <c r="Z59" s="261">
        <v>28</v>
      </c>
      <c r="AA59" s="261"/>
      <c r="AB59" s="261"/>
      <c r="AC59" s="261"/>
      <c r="AD59" s="261"/>
      <c r="AE59" s="261"/>
      <c r="AF59" s="261">
        <f t="shared" si="5"/>
        <v>30</v>
      </c>
      <c r="AG59" s="261"/>
      <c r="AH59" s="261">
        <f t="shared" si="4"/>
        <v>78</v>
      </c>
      <c r="AI59" s="263"/>
      <c r="AJ59" s="188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>
        <v>42</v>
      </c>
      <c r="AW59" s="261"/>
      <c r="AX59" s="261"/>
      <c r="AY59" s="261"/>
      <c r="AZ59" s="261"/>
      <c r="BA59" s="261"/>
      <c r="BB59" s="264"/>
      <c r="BC59" s="264"/>
      <c r="BD59" s="264"/>
      <c r="BE59" s="265"/>
      <c r="BF59" s="52"/>
      <c r="BG59" s="52"/>
      <c r="BH59" s="52"/>
      <c r="BI59" s="52"/>
      <c r="BJ59" s="52"/>
      <c r="BK59" s="55"/>
      <c r="BL59" s="55"/>
      <c r="BM59" s="55"/>
      <c r="BN59" s="55"/>
      <c r="BO59" s="53"/>
      <c r="BP59" s="55"/>
      <c r="BQ59" s="53"/>
      <c r="BR59" s="53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</row>
    <row r="60" spans="1:176" s="54" customFormat="1">
      <c r="A60" s="289" t="s">
        <v>166</v>
      </c>
      <c r="B60" s="290"/>
      <c r="C60" s="311" t="s">
        <v>167</v>
      </c>
      <c r="D60" s="311"/>
      <c r="E60" s="311"/>
      <c r="F60" s="311"/>
      <c r="G60" s="311"/>
      <c r="H60" s="311"/>
      <c r="I60" s="311"/>
      <c r="J60" s="311"/>
      <c r="K60" s="311"/>
      <c r="L60" s="311"/>
      <c r="M60" s="312"/>
      <c r="N60" s="77">
        <v>6</v>
      </c>
      <c r="O60" s="24">
        <v>5.7</v>
      </c>
      <c r="P60" s="24"/>
      <c r="Q60" s="50"/>
      <c r="R60" s="187">
        <v>20</v>
      </c>
      <c r="S60" s="188"/>
      <c r="T60" s="261">
        <f t="shared" si="3"/>
        <v>600</v>
      </c>
      <c r="U60" s="261"/>
      <c r="V60" s="261">
        <v>168</v>
      </c>
      <c r="W60" s="261"/>
      <c r="X60" s="189"/>
      <c r="Y60" s="188"/>
      <c r="Z60" s="189"/>
      <c r="AA60" s="188"/>
      <c r="AB60" s="189">
        <v>168</v>
      </c>
      <c r="AC60" s="188"/>
      <c r="AD60" s="189"/>
      <c r="AE60" s="188"/>
      <c r="AF60" s="261">
        <f t="shared" si="5"/>
        <v>30</v>
      </c>
      <c r="AG60" s="261"/>
      <c r="AH60" s="261">
        <f>T60-V60-AD60-AF60</f>
        <v>402</v>
      </c>
      <c r="AI60" s="263"/>
      <c r="AJ60" s="187"/>
      <c r="AK60" s="208"/>
      <c r="AL60" s="188"/>
      <c r="AM60" s="189"/>
      <c r="AN60" s="208"/>
      <c r="AO60" s="188"/>
      <c r="AP60" s="189"/>
      <c r="AQ60" s="208"/>
      <c r="AR60" s="188"/>
      <c r="AS60" s="189"/>
      <c r="AT60" s="208"/>
      <c r="AU60" s="188"/>
      <c r="AV60" s="189">
        <v>56</v>
      </c>
      <c r="AW60" s="208"/>
      <c r="AX60" s="188"/>
      <c r="AY60" s="189">
        <v>56</v>
      </c>
      <c r="AZ60" s="208"/>
      <c r="BA60" s="188"/>
      <c r="BB60" s="270">
        <v>56</v>
      </c>
      <c r="BC60" s="314"/>
      <c r="BD60" s="270"/>
      <c r="BE60" s="271"/>
      <c r="BF60" s="55"/>
      <c r="BG60" s="55"/>
      <c r="BH60" s="55"/>
      <c r="BI60" s="55"/>
      <c r="BJ60" s="55"/>
      <c r="BK60" s="55"/>
      <c r="BL60" s="55"/>
      <c r="BM60" s="55"/>
      <c r="BN60" s="55"/>
      <c r="BO60" s="53"/>
      <c r="BP60" s="55"/>
      <c r="BQ60" s="53"/>
      <c r="BR60" s="53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</row>
    <row r="61" spans="1:176" s="54" customFormat="1" ht="38.450000000000003" customHeight="1">
      <c r="A61" s="289" t="s">
        <v>168</v>
      </c>
      <c r="B61" s="290"/>
      <c r="C61" s="315" t="s">
        <v>169</v>
      </c>
      <c r="D61" s="316"/>
      <c r="E61" s="316"/>
      <c r="F61" s="316"/>
      <c r="G61" s="316"/>
      <c r="H61" s="316"/>
      <c r="I61" s="316"/>
      <c r="J61" s="316"/>
      <c r="K61" s="316"/>
      <c r="L61" s="316"/>
      <c r="M61" s="317"/>
      <c r="N61" s="77"/>
      <c r="O61" s="24"/>
      <c r="P61" s="24"/>
      <c r="Q61" s="27">
        <v>6</v>
      </c>
      <c r="R61" s="260">
        <v>5</v>
      </c>
      <c r="S61" s="261"/>
      <c r="T61" s="262">
        <f>R61*30</f>
        <v>150</v>
      </c>
      <c r="U61" s="262"/>
      <c r="V61" s="261">
        <v>0</v>
      </c>
      <c r="W61" s="261"/>
      <c r="X61" s="261">
        <v>0</v>
      </c>
      <c r="Y61" s="261"/>
      <c r="Z61" s="261">
        <v>0</v>
      </c>
      <c r="AA61" s="261"/>
      <c r="AB61" s="261"/>
      <c r="AC61" s="261"/>
      <c r="AD61" s="261">
        <v>6</v>
      </c>
      <c r="AE61" s="261"/>
      <c r="AF61" s="261">
        <f t="shared" si="5"/>
        <v>0</v>
      </c>
      <c r="AG61" s="261"/>
      <c r="AH61" s="261">
        <f>T61-V61-AD61-AF61</f>
        <v>144</v>
      </c>
      <c r="AI61" s="263"/>
      <c r="AJ61" s="260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64"/>
      <c r="BC61" s="264"/>
      <c r="BD61" s="264"/>
      <c r="BE61" s="265"/>
      <c r="BF61" s="52"/>
      <c r="BG61" s="52"/>
      <c r="BH61" s="52"/>
      <c r="BI61" s="52"/>
      <c r="BJ61" s="52"/>
      <c r="BK61" s="52"/>
      <c r="BL61" s="52"/>
      <c r="BM61" s="52"/>
      <c r="BN61" s="52"/>
      <c r="BO61" s="53"/>
      <c r="BP61" s="52"/>
      <c r="BQ61" s="53"/>
      <c r="BR61" s="53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</row>
    <row r="62" spans="1:176" s="54" customFormat="1">
      <c r="A62" s="289" t="s">
        <v>170</v>
      </c>
      <c r="B62" s="290"/>
      <c r="C62" s="315" t="s">
        <v>171</v>
      </c>
      <c r="D62" s="316"/>
      <c r="E62" s="316"/>
      <c r="F62" s="316"/>
      <c r="G62" s="316"/>
      <c r="H62" s="316"/>
      <c r="I62" s="316"/>
      <c r="J62" s="316"/>
      <c r="K62" s="316"/>
      <c r="L62" s="316"/>
      <c r="M62" s="317"/>
      <c r="N62" s="77"/>
      <c r="O62" s="24">
        <v>7</v>
      </c>
      <c r="P62" s="24"/>
      <c r="Q62" s="27"/>
      <c r="R62" s="260">
        <v>5</v>
      </c>
      <c r="S62" s="261"/>
      <c r="T62" s="262">
        <f>R62*30</f>
        <v>150</v>
      </c>
      <c r="U62" s="262"/>
      <c r="V62" s="261">
        <v>56</v>
      </c>
      <c r="W62" s="261"/>
      <c r="X62" s="261">
        <v>28</v>
      </c>
      <c r="Y62" s="261"/>
      <c r="Z62" s="261">
        <v>28</v>
      </c>
      <c r="AA62" s="261"/>
      <c r="AB62" s="261"/>
      <c r="AC62" s="261"/>
      <c r="AD62" s="261"/>
      <c r="AE62" s="261"/>
      <c r="AF62" s="261">
        <f t="shared" si="5"/>
        <v>0</v>
      </c>
      <c r="AG62" s="261"/>
      <c r="AH62" s="261">
        <f t="shared" si="4"/>
        <v>94</v>
      </c>
      <c r="AI62" s="263"/>
      <c r="AJ62" s="260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4">
        <v>56</v>
      </c>
      <c r="BC62" s="264"/>
      <c r="BD62" s="264"/>
      <c r="BE62" s="265"/>
      <c r="BF62" s="55"/>
      <c r="BG62" s="55"/>
      <c r="BH62" s="55"/>
      <c r="BI62" s="55"/>
      <c r="BJ62" s="55"/>
      <c r="BK62" s="55"/>
      <c r="BL62" s="55"/>
      <c r="BM62" s="55"/>
      <c r="BN62" s="55"/>
      <c r="BO62" s="53"/>
      <c r="BP62" s="55"/>
      <c r="BQ62" s="53"/>
      <c r="BR62" s="53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</row>
    <row r="63" spans="1:176" s="54" customFormat="1">
      <c r="A63" s="289" t="s">
        <v>172</v>
      </c>
      <c r="B63" s="290"/>
      <c r="C63" s="311" t="s">
        <v>173</v>
      </c>
      <c r="D63" s="311"/>
      <c r="E63" s="311"/>
      <c r="F63" s="311"/>
      <c r="G63" s="311"/>
      <c r="H63" s="311"/>
      <c r="I63" s="311"/>
      <c r="J63" s="311"/>
      <c r="K63" s="311"/>
      <c r="L63" s="311"/>
      <c r="M63" s="312"/>
      <c r="N63" s="77"/>
      <c r="O63" s="24">
        <v>7</v>
      </c>
      <c r="P63" s="24"/>
      <c r="Q63" s="50"/>
      <c r="R63" s="187">
        <v>5</v>
      </c>
      <c r="S63" s="188"/>
      <c r="T63" s="313">
        <f>R63*30</f>
        <v>150</v>
      </c>
      <c r="U63" s="266"/>
      <c r="V63" s="189">
        <v>14</v>
      </c>
      <c r="W63" s="188"/>
      <c r="X63" s="189"/>
      <c r="Y63" s="188"/>
      <c r="Z63" s="189">
        <v>14</v>
      </c>
      <c r="AA63" s="188"/>
      <c r="AB63" s="189"/>
      <c r="AC63" s="188"/>
      <c r="AD63" s="189">
        <v>20</v>
      </c>
      <c r="AE63" s="188"/>
      <c r="AF63" s="189">
        <f t="shared" si="5"/>
        <v>0</v>
      </c>
      <c r="AG63" s="188"/>
      <c r="AH63" s="189">
        <f t="shared" si="4"/>
        <v>116</v>
      </c>
      <c r="AI63" s="197"/>
      <c r="AJ63" s="187"/>
      <c r="AK63" s="208"/>
      <c r="AL63" s="188"/>
      <c r="AM63" s="189"/>
      <c r="AN63" s="208"/>
      <c r="AO63" s="188"/>
      <c r="AP63" s="189"/>
      <c r="AQ63" s="208"/>
      <c r="AR63" s="188"/>
      <c r="AS63" s="189"/>
      <c r="AT63" s="208"/>
      <c r="AU63" s="188"/>
      <c r="AV63" s="189"/>
      <c r="AW63" s="208"/>
      <c r="AX63" s="188"/>
      <c r="AY63" s="189"/>
      <c r="AZ63" s="208"/>
      <c r="BA63" s="188"/>
      <c r="BB63" s="270">
        <v>14</v>
      </c>
      <c r="BC63" s="314"/>
      <c r="BD63" s="270"/>
      <c r="BE63" s="271"/>
      <c r="BF63" s="55"/>
      <c r="BG63" s="55"/>
      <c r="BH63" s="55"/>
      <c r="BI63" s="55"/>
      <c r="BJ63" s="55"/>
      <c r="BK63" s="55"/>
      <c r="BL63" s="55"/>
      <c r="BM63" s="55"/>
      <c r="BN63" s="55"/>
      <c r="BO63" s="53"/>
      <c r="BP63" s="55"/>
      <c r="BQ63" s="53"/>
      <c r="BR63" s="53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</row>
    <row r="64" spans="1:176" s="54" customFormat="1" ht="19.5" thickBot="1">
      <c r="A64" s="289" t="s">
        <v>174</v>
      </c>
      <c r="B64" s="290"/>
      <c r="C64" s="291" t="s">
        <v>87</v>
      </c>
      <c r="D64" s="292"/>
      <c r="E64" s="292"/>
      <c r="F64" s="292"/>
      <c r="G64" s="292"/>
      <c r="H64" s="292"/>
      <c r="I64" s="292"/>
      <c r="J64" s="292"/>
      <c r="K64" s="292"/>
      <c r="L64" s="292"/>
      <c r="M64" s="293"/>
      <c r="N64" s="85"/>
      <c r="O64" s="86"/>
      <c r="P64" s="87">
        <v>8</v>
      </c>
      <c r="Q64" s="88"/>
      <c r="R64" s="294">
        <v>10</v>
      </c>
      <c r="S64" s="295"/>
      <c r="T64" s="244">
        <f>30*R64</f>
        <v>300</v>
      </c>
      <c r="U64" s="244"/>
      <c r="V64" s="296">
        <f>SUM(X64:AC64)</f>
        <v>0</v>
      </c>
      <c r="W64" s="295"/>
      <c r="X64" s="296"/>
      <c r="Y64" s="295"/>
      <c r="Z64" s="296"/>
      <c r="AA64" s="295"/>
      <c r="AB64" s="296"/>
      <c r="AC64" s="295"/>
      <c r="AD64" s="244"/>
      <c r="AE64" s="244"/>
      <c r="AF64" s="244">
        <f>IF(ISBLANK(N64),0,30)</f>
        <v>0</v>
      </c>
      <c r="AG64" s="244"/>
      <c r="AH64" s="244">
        <f t="shared" si="4"/>
        <v>300</v>
      </c>
      <c r="AI64" s="245"/>
      <c r="AJ64" s="295"/>
      <c r="AK64" s="244"/>
      <c r="AL64" s="244"/>
      <c r="AM64" s="295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97"/>
      <c r="BC64" s="297"/>
      <c r="BD64" s="297"/>
      <c r="BE64" s="298"/>
      <c r="BF64" s="52"/>
      <c r="BG64" s="52"/>
      <c r="BH64" s="52"/>
      <c r="BI64" s="52"/>
      <c r="BJ64" s="52"/>
      <c r="BK64" s="52"/>
      <c r="BL64" s="52"/>
      <c r="BM64" s="52"/>
      <c r="BN64" s="52"/>
      <c r="BO64" s="53"/>
      <c r="BP64" s="52"/>
      <c r="BQ64" s="53"/>
      <c r="BR64" s="53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</row>
    <row r="65" spans="1:176" s="5" customFormat="1" ht="20.25" customHeight="1" thickBot="1">
      <c r="A65" s="299"/>
      <c r="B65" s="300"/>
      <c r="C65" s="301" t="s">
        <v>175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82">
        <f>COUNT(N43:N64)+1</f>
        <v>17</v>
      </c>
      <c r="O65" s="82">
        <f>COUNT(O43:O64)+2</f>
        <v>10</v>
      </c>
      <c r="P65" s="82">
        <v>0</v>
      </c>
      <c r="Q65" s="82">
        <f>COUNT(Q43:Q64)</f>
        <v>2</v>
      </c>
      <c r="R65" s="302">
        <f>SUM(R43:R64)</f>
        <v>165</v>
      </c>
      <c r="S65" s="273"/>
      <c r="T65" s="303">
        <f>SUM(T43:T64)</f>
        <v>4950</v>
      </c>
      <c r="U65" s="272"/>
      <c r="V65" s="273">
        <f>SUM(V43:V64)</f>
        <v>1526</v>
      </c>
      <c r="W65" s="273"/>
      <c r="X65" s="273">
        <f>SUM(X43:X64)</f>
        <v>352</v>
      </c>
      <c r="Y65" s="273"/>
      <c r="Z65" s="273">
        <f>SUM(Z43:Z64)</f>
        <v>558</v>
      </c>
      <c r="AA65" s="273"/>
      <c r="AB65" s="273">
        <f>SUM(AB47:AB64)</f>
        <v>616</v>
      </c>
      <c r="AC65" s="273"/>
      <c r="AD65" s="273">
        <f>SUM(AD43:AD64)</f>
        <v>26</v>
      </c>
      <c r="AE65" s="273"/>
      <c r="AF65" s="273">
        <f>SUM(AF43:AF64)</f>
        <v>510</v>
      </c>
      <c r="AG65" s="273"/>
      <c r="AH65" s="273">
        <f>SUM(AH43:AH64)</f>
        <v>2888</v>
      </c>
      <c r="AI65" s="275"/>
      <c r="AJ65" s="272">
        <f>SUM(AJ43:AJ64)</f>
        <v>308</v>
      </c>
      <c r="AK65" s="273"/>
      <c r="AL65" s="273"/>
      <c r="AM65" s="272">
        <f>SUM(AM43:AM64)</f>
        <v>308</v>
      </c>
      <c r="AN65" s="273"/>
      <c r="AO65" s="273"/>
      <c r="AP65" s="272">
        <f>SUM(AP43:AP64)</f>
        <v>224</v>
      </c>
      <c r="AQ65" s="273"/>
      <c r="AR65" s="273"/>
      <c r="AS65" s="272">
        <f>SUM(AS43:AS64)</f>
        <v>224</v>
      </c>
      <c r="AT65" s="273"/>
      <c r="AU65" s="273"/>
      <c r="AV65" s="272">
        <f>SUM(AV43:AV64)</f>
        <v>196</v>
      </c>
      <c r="AW65" s="273"/>
      <c r="AX65" s="273"/>
      <c r="AY65" s="272">
        <f>SUM(AY43:AY64)</f>
        <v>112</v>
      </c>
      <c r="AZ65" s="273"/>
      <c r="BA65" s="273"/>
      <c r="BB65" s="274">
        <f>SUM(BB57:BB64)</f>
        <v>154</v>
      </c>
      <c r="BC65" s="273"/>
      <c r="BD65" s="274">
        <f>SUM(BD61:BD64)</f>
        <v>0</v>
      </c>
      <c r="BE65" s="275"/>
      <c r="BF65"/>
      <c r="BG65"/>
      <c r="BH65"/>
      <c r="BI65"/>
      <c r="BJ65"/>
      <c r="BK65"/>
      <c r="BL65"/>
      <c r="BM65"/>
      <c r="BN65"/>
      <c r="BO65" s="45"/>
      <c r="BP65"/>
      <c r="BQ65" s="45"/>
      <c r="BR65" s="4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</row>
    <row r="66" spans="1:176" s="9" customFormat="1" ht="25.35" customHeight="1" thickBot="1">
      <c r="A66" s="178" t="s">
        <v>176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80"/>
      <c r="BF66" s="19"/>
      <c r="BG66" s="19"/>
      <c r="BH66" s="19"/>
      <c r="BI66" s="19"/>
      <c r="BJ66" s="19"/>
      <c r="BK66" s="19"/>
      <c r="BL66" s="19"/>
      <c r="BM66" s="19"/>
      <c r="BN66" s="19"/>
      <c r="BO66" s="45"/>
      <c r="BP66" s="19"/>
      <c r="BQ66" s="45"/>
      <c r="BR66" s="45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</row>
    <row r="67" spans="1:176" s="54" customFormat="1">
      <c r="A67" s="289" t="s">
        <v>177</v>
      </c>
      <c r="B67" s="290"/>
      <c r="C67" s="315" t="s">
        <v>97</v>
      </c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24"/>
      <c r="O67" s="24"/>
      <c r="P67" s="24"/>
      <c r="Q67" s="27">
        <v>2</v>
      </c>
      <c r="R67" s="260">
        <v>5</v>
      </c>
      <c r="S67" s="261"/>
      <c r="T67" s="262">
        <f>R67*30</f>
        <v>150</v>
      </c>
      <c r="U67" s="262"/>
      <c r="V67" s="261">
        <v>0</v>
      </c>
      <c r="W67" s="261"/>
      <c r="X67" s="261">
        <v>0</v>
      </c>
      <c r="Y67" s="261"/>
      <c r="Z67" s="261">
        <v>0</v>
      </c>
      <c r="AA67" s="261"/>
      <c r="AB67" s="261"/>
      <c r="AC67" s="261"/>
      <c r="AD67" s="261">
        <v>8</v>
      </c>
      <c r="AE67" s="261"/>
      <c r="AF67" s="261">
        <f>30*COUNT(N67)</f>
        <v>0</v>
      </c>
      <c r="AG67" s="261"/>
      <c r="AH67" s="261">
        <f>T67-V67-AD67-AF67</f>
        <v>142</v>
      </c>
      <c r="AI67" s="263"/>
      <c r="AJ67" s="260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4"/>
      <c r="BC67" s="264"/>
      <c r="BD67" s="264"/>
      <c r="BE67" s="265"/>
      <c r="BF67" s="55"/>
      <c r="BG67" s="55"/>
      <c r="BH67" s="55"/>
      <c r="BI67" s="55"/>
      <c r="BJ67" s="55"/>
      <c r="BK67" s="55"/>
      <c r="BL67" s="55"/>
      <c r="BM67" s="55"/>
      <c r="BN67" s="55"/>
      <c r="BO67" s="53"/>
      <c r="BP67" s="55"/>
      <c r="BQ67" s="53"/>
      <c r="BR67" s="53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</row>
    <row r="68" spans="1:176" s="54" customFormat="1" ht="19.5" thickBot="1">
      <c r="A68" s="289" t="s">
        <v>178</v>
      </c>
      <c r="B68" s="290"/>
      <c r="C68" s="307" t="s">
        <v>102</v>
      </c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23"/>
      <c r="O68" s="23">
        <v>8</v>
      </c>
      <c r="P68" s="48"/>
      <c r="Q68" s="70"/>
      <c r="R68" s="309">
        <v>10</v>
      </c>
      <c r="S68" s="306"/>
      <c r="T68" s="261">
        <f>30*R68</f>
        <v>300</v>
      </c>
      <c r="U68" s="261"/>
      <c r="V68" s="189">
        <f>SUM(X68:AC68)</f>
        <v>0</v>
      </c>
      <c r="W68" s="188"/>
      <c r="X68" s="310"/>
      <c r="Y68" s="306"/>
      <c r="Z68" s="310"/>
      <c r="AA68" s="306"/>
      <c r="AB68" s="310"/>
      <c r="AC68" s="306"/>
      <c r="AD68" s="304"/>
      <c r="AE68" s="304"/>
      <c r="AF68" s="261">
        <f>IF(ISBLANK(N68),0,30)</f>
        <v>0</v>
      </c>
      <c r="AG68" s="261"/>
      <c r="AH68" s="304">
        <f>T68-V68-AD68-AF68</f>
        <v>300</v>
      </c>
      <c r="AI68" s="305"/>
      <c r="AJ68" s="306"/>
      <c r="AK68" s="304"/>
      <c r="AL68" s="304"/>
      <c r="AM68" s="306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287"/>
      <c r="BC68" s="287"/>
      <c r="BD68" s="287"/>
      <c r="BE68" s="288"/>
      <c r="BF68" s="55"/>
      <c r="BG68" s="55"/>
      <c r="BH68" s="55"/>
      <c r="BI68" s="55"/>
      <c r="BJ68" s="55"/>
      <c r="BK68" s="55"/>
      <c r="BL68" s="55"/>
      <c r="BM68" s="55"/>
      <c r="BN68" s="55"/>
      <c r="BO68" s="53"/>
      <c r="BP68" s="55"/>
      <c r="BQ68" s="53"/>
      <c r="BR68" s="53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</row>
    <row r="69" spans="1:176" s="5" customFormat="1" ht="20.25" customHeight="1" thickBot="1">
      <c r="A69" s="157"/>
      <c r="B69" s="158"/>
      <c r="C69" s="181" t="s">
        <v>179</v>
      </c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81"/>
      <c r="O69" s="81">
        <v>1</v>
      </c>
      <c r="P69" s="81">
        <f ca="1">COUNT(P42:P69)</f>
        <v>0</v>
      </c>
      <c r="Q69" s="81">
        <f>COUNT(Q67:Q68)</f>
        <v>1</v>
      </c>
      <c r="R69" s="159">
        <f>SUM(R67:R68)</f>
        <v>15</v>
      </c>
      <c r="S69" s="160"/>
      <c r="T69" s="159">
        <f>SUM(T67:T68)</f>
        <v>450</v>
      </c>
      <c r="U69" s="160"/>
      <c r="V69" s="159">
        <f>SUM(V67:V68)</f>
        <v>0</v>
      </c>
      <c r="W69" s="160"/>
      <c r="X69" s="159">
        <f>SUM(X67:X68)</f>
        <v>0</v>
      </c>
      <c r="Y69" s="160"/>
      <c r="Z69" s="159">
        <f>SUM(Z67:Z68)</f>
        <v>0</v>
      </c>
      <c r="AA69" s="160"/>
      <c r="AB69" s="159">
        <f>SUM(AB67:AB68)</f>
        <v>0</v>
      </c>
      <c r="AC69" s="160"/>
      <c r="AD69" s="159">
        <f>SUM(AD67:AD68)</f>
        <v>8</v>
      </c>
      <c r="AE69" s="160"/>
      <c r="AF69" s="159">
        <f>SUM(AF67:AF68)</f>
        <v>0</v>
      </c>
      <c r="AG69" s="160"/>
      <c r="AH69" s="159">
        <f>SUM(AH67:AH68)</f>
        <v>442</v>
      </c>
      <c r="AI69" s="160"/>
      <c r="AJ69" s="169"/>
      <c r="AK69" s="160"/>
      <c r="AL69" s="160"/>
      <c r="AM69" s="169"/>
      <c r="AN69" s="160"/>
      <c r="AO69" s="160"/>
      <c r="AP69" s="169"/>
      <c r="AQ69" s="160"/>
      <c r="AR69" s="160"/>
      <c r="AS69" s="169"/>
      <c r="AT69" s="160"/>
      <c r="AU69" s="160"/>
      <c r="AV69" s="169"/>
      <c r="AW69" s="160"/>
      <c r="AX69" s="160"/>
      <c r="AY69" s="169"/>
      <c r="AZ69" s="160"/>
      <c r="BA69" s="160"/>
      <c r="BB69" s="170"/>
      <c r="BC69" s="160"/>
      <c r="BD69" s="170"/>
      <c r="BE69" s="171"/>
      <c r="BF69"/>
      <c r="BG69"/>
      <c r="BH69"/>
      <c r="BI69"/>
      <c r="BJ69"/>
      <c r="BK69"/>
      <c r="BL69"/>
      <c r="BM69"/>
      <c r="BN69"/>
      <c r="BO69" s="45"/>
      <c r="BP69"/>
      <c r="BQ69" s="45"/>
      <c r="BR69" s="45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</row>
    <row r="70" spans="1:176" s="9" customFormat="1" ht="37.5" customHeight="1" thickBot="1">
      <c r="A70" s="276" t="s">
        <v>180</v>
      </c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19"/>
      <c r="BG70" s="19"/>
      <c r="BH70" s="19"/>
      <c r="BI70" s="19"/>
      <c r="BJ70" s="19"/>
      <c r="BK70" s="19"/>
      <c r="BL70" s="19"/>
      <c r="BM70" s="19"/>
      <c r="BN70" s="19"/>
      <c r="BO70" s="45"/>
      <c r="BP70" s="19"/>
      <c r="BQ70" s="45"/>
      <c r="BR70" s="45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</row>
    <row r="71" spans="1:176" s="5" customFormat="1" ht="35.25" customHeight="1">
      <c r="A71" s="277" t="s">
        <v>181</v>
      </c>
      <c r="B71" s="278"/>
      <c r="C71" s="279" t="s">
        <v>182</v>
      </c>
      <c r="D71" s="280"/>
      <c r="E71" s="280"/>
      <c r="F71" s="280"/>
      <c r="G71" s="280"/>
      <c r="H71" s="280"/>
      <c r="I71" s="280"/>
      <c r="J71" s="280"/>
      <c r="K71" s="280"/>
      <c r="L71" s="280"/>
      <c r="M71" s="281"/>
      <c r="N71" s="78"/>
      <c r="O71" s="20">
        <v>3</v>
      </c>
      <c r="P71" s="20"/>
      <c r="Q71" s="21"/>
      <c r="R71" s="282">
        <v>5</v>
      </c>
      <c r="S71" s="267"/>
      <c r="T71" s="283">
        <f>30*R71</f>
        <v>150</v>
      </c>
      <c r="U71" s="283"/>
      <c r="V71" s="283">
        <v>28</v>
      </c>
      <c r="W71" s="283"/>
      <c r="X71" s="267">
        <v>14</v>
      </c>
      <c r="Y71" s="267"/>
      <c r="Z71" s="267">
        <v>14</v>
      </c>
      <c r="AA71" s="267"/>
      <c r="AB71" s="267"/>
      <c r="AC71" s="267"/>
      <c r="AD71" s="267"/>
      <c r="AE71" s="267"/>
      <c r="AF71" s="283">
        <f t="shared" ref="AF71:AF81" si="6">30*COUNT(N71)</f>
        <v>0</v>
      </c>
      <c r="AG71" s="283"/>
      <c r="AH71" s="284">
        <f t="shared" ref="AH71:AH79" si="7">T71-V71-AD71-AF71</f>
        <v>122</v>
      </c>
      <c r="AI71" s="285"/>
      <c r="AJ71" s="286"/>
      <c r="AK71" s="267"/>
      <c r="AL71" s="267"/>
      <c r="AM71" s="267"/>
      <c r="AN71" s="267"/>
      <c r="AO71" s="267"/>
      <c r="AP71" s="267">
        <v>28</v>
      </c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8"/>
      <c r="BE71" s="269"/>
      <c r="BF71"/>
      <c r="BG71"/>
      <c r="BH71"/>
      <c r="BI71"/>
      <c r="BJ71"/>
      <c r="BK71"/>
      <c r="BL71"/>
      <c r="BM71"/>
      <c r="BN71"/>
      <c r="BO71" s="45"/>
      <c r="BP71"/>
      <c r="BQ71" s="45"/>
      <c r="BR71" s="45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</row>
    <row r="72" spans="1:176" s="54" customFormat="1" ht="35.25" customHeight="1">
      <c r="A72" s="255" t="s">
        <v>183</v>
      </c>
      <c r="B72" s="256"/>
      <c r="C72" s="257" t="s">
        <v>184</v>
      </c>
      <c r="D72" s="258"/>
      <c r="E72" s="258"/>
      <c r="F72" s="258"/>
      <c r="G72" s="258"/>
      <c r="H72" s="258"/>
      <c r="I72" s="258"/>
      <c r="J72" s="258"/>
      <c r="K72" s="258"/>
      <c r="L72" s="258"/>
      <c r="M72" s="259"/>
      <c r="N72" s="79"/>
      <c r="O72" s="47" t="s">
        <v>185</v>
      </c>
      <c r="P72" s="24"/>
      <c r="Q72" s="27"/>
      <c r="R72" s="187">
        <v>14</v>
      </c>
      <c r="S72" s="188"/>
      <c r="T72" s="189">
        <f>30*R72</f>
        <v>420</v>
      </c>
      <c r="U72" s="188"/>
      <c r="V72" s="189">
        <v>152</v>
      </c>
      <c r="W72" s="188"/>
      <c r="X72" s="189"/>
      <c r="Y72" s="188"/>
      <c r="Z72" s="189">
        <v>152</v>
      </c>
      <c r="AA72" s="188"/>
      <c r="AB72" s="189"/>
      <c r="AC72" s="188"/>
      <c r="AD72" s="189"/>
      <c r="AE72" s="188"/>
      <c r="AF72" s="261">
        <f t="shared" si="6"/>
        <v>0</v>
      </c>
      <c r="AG72" s="261"/>
      <c r="AH72" s="189">
        <f t="shared" si="7"/>
        <v>268</v>
      </c>
      <c r="AI72" s="197"/>
      <c r="AJ72" s="187"/>
      <c r="AK72" s="208"/>
      <c r="AL72" s="188"/>
      <c r="AM72" s="189"/>
      <c r="AN72" s="208"/>
      <c r="AO72" s="188"/>
      <c r="AP72" s="189">
        <v>28</v>
      </c>
      <c r="AQ72" s="208"/>
      <c r="AR72" s="188"/>
      <c r="AS72" s="189">
        <v>28</v>
      </c>
      <c r="AT72" s="208"/>
      <c r="AU72" s="188"/>
      <c r="AV72" s="189">
        <v>28</v>
      </c>
      <c r="AW72" s="208"/>
      <c r="AX72" s="188"/>
      <c r="AY72" s="189">
        <v>28</v>
      </c>
      <c r="AZ72" s="208"/>
      <c r="BA72" s="188"/>
      <c r="BB72" s="189">
        <v>28</v>
      </c>
      <c r="BC72" s="188"/>
      <c r="BD72" s="270">
        <v>12</v>
      </c>
      <c r="BE72" s="271"/>
      <c r="BF72" s="52"/>
      <c r="BG72" s="52"/>
      <c r="BH72" s="52"/>
      <c r="BI72" s="52"/>
      <c r="BJ72" s="52"/>
      <c r="BK72" s="52"/>
      <c r="BL72" s="52"/>
      <c r="BM72" s="52"/>
      <c r="BN72" s="52"/>
      <c r="BO72" s="53"/>
      <c r="BP72" s="52"/>
      <c r="BQ72" s="53"/>
      <c r="BR72" s="53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</row>
    <row r="73" spans="1:176" s="5" customFormat="1" ht="35.25" customHeight="1">
      <c r="A73" s="255" t="s">
        <v>186</v>
      </c>
      <c r="B73" s="256"/>
      <c r="C73" s="257" t="s">
        <v>187</v>
      </c>
      <c r="D73" s="258"/>
      <c r="E73" s="258"/>
      <c r="F73" s="258"/>
      <c r="G73" s="258"/>
      <c r="H73" s="258"/>
      <c r="I73" s="258"/>
      <c r="J73" s="258"/>
      <c r="K73" s="258"/>
      <c r="L73" s="258"/>
      <c r="M73" s="259"/>
      <c r="N73" s="79"/>
      <c r="O73" s="24">
        <v>4</v>
      </c>
      <c r="P73" s="24"/>
      <c r="Q73" s="27"/>
      <c r="R73" s="260">
        <v>5</v>
      </c>
      <c r="S73" s="261"/>
      <c r="T73" s="261">
        <f>30*R73</f>
        <v>150</v>
      </c>
      <c r="U73" s="261"/>
      <c r="V73" s="261">
        <v>28</v>
      </c>
      <c r="W73" s="261"/>
      <c r="X73" s="261">
        <v>14</v>
      </c>
      <c r="Y73" s="261"/>
      <c r="Z73" s="261">
        <v>14</v>
      </c>
      <c r="AA73" s="261"/>
      <c r="AB73" s="261"/>
      <c r="AC73" s="261"/>
      <c r="AD73" s="261"/>
      <c r="AE73" s="261"/>
      <c r="AF73" s="261">
        <f t="shared" si="6"/>
        <v>0</v>
      </c>
      <c r="AG73" s="261"/>
      <c r="AH73" s="261">
        <f t="shared" si="7"/>
        <v>122</v>
      </c>
      <c r="AI73" s="263"/>
      <c r="AJ73" s="188"/>
      <c r="AK73" s="261"/>
      <c r="AL73" s="261"/>
      <c r="AM73" s="189"/>
      <c r="AN73" s="208"/>
      <c r="AO73" s="188"/>
      <c r="AP73" s="261"/>
      <c r="AQ73" s="261"/>
      <c r="AR73" s="261"/>
      <c r="AS73" s="261">
        <v>28</v>
      </c>
      <c r="AT73" s="261"/>
      <c r="AU73" s="261"/>
      <c r="AV73" s="261"/>
      <c r="AW73" s="261"/>
      <c r="AX73" s="261"/>
      <c r="AY73" s="261"/>
      <c r="AZ73" s="261"/>
      <c r="BA73" s="261"/>
      <c r="BB73" s="261"/>
      <c r="BC73" s="261"/>
      <c r="BD73" s="264"/>
      <c r="BE73" s="265"/>
      <c r="BF73"/>
      <c r="BG73"/>
      <c r="BH73"/>
      <c r="BI73"/>
      <c r="BJ73"/>
      <c r="BK73"/>
      <c r="BL73"/>
      <c r="BM73"/>
      <c r="BN73"/>
      <c r="BO73" s="45"/>
      <c r="BP73"/>
      <c r="BQ73" s="45"/>
      <c r="BR73" s="45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</row>
    <row r="74" spans="1:176" s="5" customFormat="1" ht="35.25" customHeight="1">
      <c r="A74" s="255" t="s">
        <v>188</v>
      </c>
      <c r="B74" s="256"/>
      <c r="C74" s="257" t="s">
        <v>189</v>
      </c>
      <c r="D74" s="258"/>
      <c r="E74" s="258"/>
      <c r="F74" s="258"/>
      <c r="G74" s="258"/>
      <c r="H74" s="258"/>
      <c r="I74" s="258"/>
      <c r="J74" s="258"/>
      <c r="K74" s="258"/>
      <c r="L74" s="258"/>
      <c r="M74" s="259"/>
      <c r="N74" s="80"/>
      <c r="O74" s="28">
        <v>5</v>
      </c>
      <c r="P74" s="28"/>
      <c r="Q74" s="35"/>
      <c r="R74" s="266">
        <v>4</v>
      </c>
      <c r="S74" s="262"/>
      <c r="T74" s="262">
        <f t="shared" ref="T74:T81" si="8">R74*30</f>
        <v>120</v>
      </c>
      <c r="U74" s="262"/>
      <c r="V74" s="261">
        <v>42</v>
      </c>
      <c r="W74" s="261"/>
      <c r="X74" s="262">
        <v>28</v>
      </c>
      <c r="Y74" s="262"/>
      <c r="Z74" s="262">
        <v>14</v>
      </c>
      <c r="AA74" s="262"/>
      <c r="AB74" s="262"/>
      <c r="AC74" s="262"/>
      <c r="AD74" s="262"/>
      <c r="AE74" s="262"/>
      <c r="AF74" s="262">
        <f t="shared" si="6"/>
        <v>0</v>
      </c>
      <c r="AG74" s="262"/>
      <c r="AH74" s="261">
        <f t="shared" si="7"/>
        <v>78</v>
      </c>
      <c r="AI74" s="263"/>
      <c r="AJ74" s="260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  <c r="AU74" s="261"/>
      <c r="AV74" s="261">
        <v>42</v>
      </c>
      <c r="AW74" s="261"/>
      <c r="AX74" s="261"/>
      <c r="AY74" s="261"/>
      <c r="AZ74" s="261"/>
      <c r="BA74" s="261"/>
      <c r="BB74" s="264"/>
      <c r="BC74" s="264"/>
      <c r="BD74" s="264"/>
      <c r="BE74" s="265"/>
      <c r="BF74" s="19"/>
      <c r="BG74" s="19"/>
      <c r="BH74" s="19"/>
      <c r="BI74" s="19"/>
      <c r="BJ74" s="19"/>
      <c r="BK74" s="19"/>
      <c r="BL74" s="19"/>
      <c r="BM74" s="19"/>
      <c r="BN74" s="19"/>
      <c r="BO74" s="45"/>
      <c r="BP74" s="19"/>
      <c r="BQ74" s="45"/>
      <c r="BR74" s="45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</row>
    <row r="75" spans="1:176" s="5" customFormat="1" ht="35.25" customHeight="1">
      <c r="A75" s="255" t="s">
        <v>190</v>
      </c>
      <c r="B75" s="256"/>
      <c r="C75" s="257" t="s">
        <v>189</v>
      </c>
      <c r="D75" s="258"/>
      <c r="E75" s="258"/>
      <c r="F75" s="258"/>
      <c r="G75" s="258"/>
      <c r="H75" s="258"/>
      <c r="I75" s="258"/>
      <c r="J75" s="258"/>
      <c r="K75" s="258"/>
      <c r="L75" s="258"/>
      <c r="M75" s="259"/>
      <c r="N75" s="80"/>
      <c r="O75" s="28">
        <v>5</v>
      </c>
      <c r="P75" s="28"/>
      <c r="Q75" s="35"/>
      <c r="R75" s="266">
        <v>5</v>
      </c>
      <c r="S75" s="262"/>
      <c r="T75" s="262">
        <f t="shared" si="8"/>
        <v>150</v>
      </c>
      <c r="U75" s="262"/>
      <c r="V75" s="261">
        <v>42</v>
      </c>
      <c r="W75" s="261"/>
      <c r="X75" s="262">
        <v>28</v>
      </c>
      <c r="Y75" s="262"/>
      <c r="Z75" s="262">
        <v>14</v>
      </c>
      <c r="AA75" s="262"/>
      <c r="AB75" s="262"/>
      <c r="AC75" s="262"/>
      <c r="AD75" s="262"/>
      <c r="AE75" s="262"/>
      <c r="AF75" s="262">
        <f t="shared" si="6"/>
        <v>0</v>
      </c>
      <c r="AG75" s="262"/>
      <c r="AH75" s="261">
        <f t="shared" si="7"/>
        <v>108</v>
      </c>
      <c r="AI75" s="263"/>
      <c r="AJ75" s="260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>
        <v>42</v>
      </c>
      <c r="AW75" s="261"/>
      <c r="AX75" s="261"/>
      <c r="AY75" s="261"/>
      <c r="AZ75" s="261"/>
      <c r="BA75" s="261"/>
      <c r="BB75" s="264"/>
      <c r="BC75" s="264"/>
      <c r="BD75" s="264"/>
      <c r="BE75" s="265"/>
      <c r="BF75" s="19"/>
      <c r="BG75" s="19"/>
      <c r="BH75" s="19"/>
      <c r="BI75" s="19"/>
      <c r="BJ75" s="19"/>
      <c r="BK75" s="19"/>
      <c r="BL75" s="19"/>
      <c r="BM75" s="19"/>
      <c r="BN75" s="19"/>
      <c r="BO75" s="45"/>
      <c r="BP75" s="19"/>
      <c r="BQ75" s="45"/>
      <c r="BR75" s="45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</row>
    <row r="76" spans="1:176" s="5" customFormat="1" ht="35.25" customHeight="1">
      <c r="A76" s="255" t="s">
        <v>191</v>
      </c>
      <c r="B76" s="256"/>
      <c r="C76" s="257" t="s">
        <v>189</v>
      </c>
      <c r="D76" s="258"/>
      <c r="E76" s="258"/>
      <c r="F76" s="258"/>
      <c r="G76" s="258"/>
      <c r="H76" s="258"/>
      <c r="I76" s="258"/>
      <c r="J76" s="258"/>
      <c r="K76" s="258"/>
      <c r="L76" s="258"/>
      <c r="M76" s="259"/>
      <c r="N76" s="80">
        <v>6</v>
      </c>
      <c r="O76" s="28"/>
      <c r="P76" s="28"/>
      <c r="Q76" s="35"/>
      <c r="R76" s="266">
        <v>4</v>
      </c>
      <c r="S76" s="262"/>
      <c r="T76" s="262">
        <f t="shared" si="8"/>
        <v>120</v>
      </c>
      <c r="U76" s="262"/>
      <c r="V76" s="261">
        <v>56</v>
      </c>
      <c r="W76" s="261"/>
      <c r="X76" s="262">
        <v>28</v>
      </c>
      <c r="Y76" s="262"/>
      <c r="Z76" s="262">
        <v>28</v>
      </c>
      <c r="AA76" s="262"/>
      <c r="AB76" s="262"/>
      <c r="AC76" s="262"/>
      <c r="AD76" s="262"/>
      <c r="AE76" s="262"/>
      <c r="AF76" s="262">
        <f t="shared" si="6"/>
        <v>30</v>
      </c>
      <c r="AG76" s="262"/>
      <c r="AH76" s="261">
        <f t="shared" si="7"/>
        <v>34</v>
      </c>
      <c r="AI76" s="263"/>
      <c r="AJ76" s="260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>
        <v>56</v>
      </c>
      <c r="AZ76" s="261"/>
      <c r="BA76" s="261"/>
      <c r="BB76" s="264"/>
      <c r="BC76" s="264"/>
      <c r="BD76" s="264"/>
      <c r="BE76" s="265"/>
      <c r="BF76" s="19"/>
      <c r="BG76" s="19"/>
      <c r="BH76" s="19"/>
      <c r="BI76" s="19"/>
      <c r="BJ76" s="19"/>
      <c r="BK76" s="19"/>
      <c r="BL76" s="19"/>
      <c r="BM76" s="19"/>
      <c r="BN76" s="19"/>
      <c r="BO76" s="45"/>
      <c r="BP76" s="19"/>
      <c r="BQ76" s="45"/>
      <c r="BR76" s="45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</row>
    <row r="77" spans="1:176" s="9" customFormat="1" ht="35.25" customHeight="1">
      <c r="A77" s="255" t="s">
        <v>192</v>
      </c>
      <c r="B77" s="256"/>
      <c r="C77" s="257" t="s">
        <v>189</v>
      </c>
      <c r="D77" s="258"/>
      <c r="E77" s="258"/>
      <c r="F77" s="258"/>
      <c r="G77" s="258"/>
      <c r="H77" s="258"/>
      <c r="I77" s="258"/>
      <c r="J77" s="258"/>
      <c r="K77" s="258"/>
      <c r="L77" s="258"/>
      <c r="M77" s="259"/>
      <c r="N77" s="80">
        <v>6</v>
      </c>
      <c r="O77" s="28"/>
      <c r="P77" s="28"/>
      <c r="Q77" s="35"/>
      <c r="R77" s="266">
        <v>5</v>
      </c>
      <c r="S77" s="262"/>
      <c r="T77" s="262">
        <f t="shared" si="8"/>
        <v>150</v>
      </c>
      <c r="U77" s="262"/>
      <c r="V77" s="261">
        <v>56</v>
      </c>
      <c r="W77" s="261"/>
      <c r="X77" s="262">
        <v>28</v>
      </c>
      <c r="Y77" s="262"/>
      <c r="Z77" s="262">
        <v>28</v>
      </c>
      <c r="AA77" s="262"/>
      <c r="AB77" s="262"/>
      <c r="AC77" s="262"/>
      <c r="AD77" s="262"/>
      <c r="AE77" s="262"/>
      <c r="AF77" s="262">
        <f t="shared" si="6"/>
        <v>30</v>
      </c>
      <c r="AG77" s="262"/>
      <c r="AH77" s="261">
        <f t="shared" si="7"/>
        <v>64</v>
      </c>
      <c r="AI77" s="263"/>
      <c r="AJ77" s="260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>
        <v>56</v>
      </c>
      <c r="AZ77" s="261"/>
      <c r="BA77" s="261"/>
      <c r="BB77" s="264"/>
      <c r="BC77" s="264"/>
      <c r="BD77" s="264"/>
      <c r="BE77" s="265"/>
      <c r="BF77" s="19"/>
      <c r="BG77" s="19"/>
      <c r="BH77" s="19"/>
      <c r="BI77" s="19"/>
      <c r="BJ77" s="19"/>
      <c r="BK77" s="19"/>
      <c r="BL77" s="19"/>
      <c r="BM77" s="19"/>
      <c r="BN77" s="19"/>
      <c r="BO77" s="45"/>
      <c r="BP77" s="19"/>
      <c r="BQ77" s="45"/>
      <c r="BR77" s="45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</row>
    <row r="78" spans="1:176" s="9" customFormat="1" ht="35.25" customHeight="1">
      <c r="A78" s="255" t="s">
        <v>193</v>
      </c>
      <c r="B78" s="256"/>
      <c r="C78" s="257" t="s">
        <v>189</v>
      </c>
      <c r="D78" s="258"/>
      <c r="E78" s="258"/>
      <c r="F78" s="258"/>
      <c r="G78" s="258"/>
      <c r="H78" s="258"/>
      <c r="I78" s="258"/>
      <c r="J78" s="258"/>
      <c r="K78" s="258"/>
      <c r="L78" s="258"/>
      <c r="M78" s="259"/>
      <c r="N78" s="79">
        <v>7</v>
      </c>
      <c r="O78" s="24"/>
      <c r="P78" s="8"/>
      <c r="Q78" s="22"/>
      <c r="R78" s="260">
        <v>4</v>
      </c>
      <c r="S78" s="261"/>
      <c r="T78" s="262">
        <f t="shared" si="8"/>
        <v>120</v>
      </c>
      <c r="U78" s="262"/>
      <c r="V78" s="261">
        <v>56</v>
      </c>
      <c r="W78" s="261"/>
      <c r="X78" s="261">
        <v>28</v>
      </c>
      <c r="Y78" s="261"/>
      <c r="Z78" s="261">
        <v>28</v>
      </c>
      <c r="AA78" s="261"/>
      <c r="AB78" s="261"/>
      <c r="AC78" s="261"/>
      <c r="AD78" s="261"/>
      <c r="AE78" s="261"/>
      <c r="AF78" s="261">
        <f t="shared" si="6"/>
        <v>30</v>
      </c>
      <c r="AG78" s="261"/>
      <c r="AH78" s="261">
        <f t="shared" si="7"/>
        <v>34</v>
      </c>
      <c r="AI78" s="263"/>
      <c r="AJ78" s="207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202">
        <v>56</v>
      </c>
      <c r="BC78" s="202"/>
      <c r="BD78" s="202"/>
      <c r="BE78" s="203"/>
      <c r="BF78" s="19"/>
      <c r="BG78" s="19"/>
      <c r="BH78" s="19"/>
      <c r="BI78" s="19"/>
      <c r="BJ78" s="19"/>
      <c r="BK78" s="19"/>
      <c r="BL78" s="19"/>
      <c r="BM78" s="19"/>
      <c r="BN78" s="19"/>
      <c r="BO78" s="45"/>
      <c r="BP78" s="19"/>
      <c r="BQ78" s="45"/>
      <c r="BR78" s="45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</row>
    <row r="79" spans="1:176" s="5" customFormat="1" ht="35.25" customHeight="1">
      <c r="A79" s="255" t="s">
        <v>194</v>
      </c>
      <c r="B79" s="256"/>
      <c r="C79" s="257" t="s">
        <v>189</v>
      </c>
      <c r="D79" s="258"/>
      <c r="E79" s="258"/>
      <c r="F79" s="258"/>
      <c r="G79" s="258"/>
      <c r="H79" s="258"/>
      <c r="I79" s="258"/>
      <c r="J79" s="258"/>
      <c r="K79" s="258"/>
      <c r="L79" s="258"/>
      <c r="M79" s="259"/>
      <c r="N79" s="79"/>
      <c r="O79" s="24">
        <v>7</v>
      </c>
      <c r="P79" s="8"/>
      <c r="Q79" s="22"/>
      <c r="R79" s="260">
        <v>5</v>
      </c>
      <c r="S79" s="261"/>
      <c r="T79" s="262">
        <f t="shared" si="8"/>
        <v>150</v>
      </c>
      <c r="U79" s="262"/>
      <c r="V79" s="261">
        <v>56</v>
      </c>
      <c r="W79" s="261"/>
      <c r="X79" s="261">
        <v>28</v>
      </c>
      <c r="Y79" s="261"/>
      <c r="Z79" s="261">
        <v>28</v>
      </c>
      <c r="AA79" s="261"/>
      <c r="AB79" s="261"/>
      <c r="AC79" s="261"/>
      <c r="AD79" s="261"/>
      <c r="AE79" s="261"/>
      <c r="AF79" s="261">
        <f t="shared" si="6"/>
        <v>0</v>
      </c>
      <c r="AG79" s="261"/>
      <c r="AH79" s="261">
        <f t="shared" si="7"/>
        <v>94</v>
      </c>
      <c r="AI79" s="263"/>
      <c r="AJ79" s="207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202">
        <v>56</v>
      </c>
      <c r="BC79" s="202"/>
      <c r="BD79" s="202"/>
      <c r="BE79" s="203"/>
      <c r="BF79" s="19"/>
      <c r="BG79" s="19"/>
      <c r="BH79" s="19"/>
      <c r="BI79" s="19"/>
      <c r="BJ79" s="19"/>
      <c r="BK79" s="19"/>
      <c r="BL79" s="19"/>
      <c r="BM79" s="19"/>
      <c r="BN79" s="19"/>
      <c r="BO79" s="45"/>
      <c r="BP79" s="19"/>
      <c r="BQ79" s="45"/>
      <c r="BR79" s="45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</row>
    <row r="80" spans="1:176" s="9" customFormat="1" ht="35.25" customHeight="1">
      <c r="A80" s="255" t="s">
        <v>195</v>
      </c>
      <c r="B80" s="256"/>
      <c r="C80" s="257" t="s">
        <v>189</v>
      </c>
      <c r="D80" s="258"/>
      <c r="E80" s="258"/>
      <c r="F80" s="258"/>
      <c r="G80" s="258"/>
      <c r="H80" s="258"/>
      <c r="I80" s="258"/>
      <c r="J80" s="258"/>
      <c r="K80" s="258"/>
      <c r="L80" s="258"/>
      <c r="M80" s="259"/>
      <c r="N80" s="79">
        <v>8</v>
      </c>
      <c r="O80" s="24"/>
      <c r="P80" s="8"/>
      <c r="Q80" s="22"/>
      <c r="R80" s="260">
        <v>4</v>
      </c>
      <c r="S80" s="261"/>
      <c r="T80" s="262">
        <f t="shared" si="8"/>
        <v>120</v>
      </c>
      <c r="U80" s="262"/>
      <c r="V80" s="261">
        <v>48</v>
      </c>
      <c r="W80" s="261"/>
      <c r="X80" s="261">
        <v>24</v>
      </c>
      <c r="Y80" s="261"/>
      <c r="Z80" s="261">
        <v>24</v>
      </c>
      <c r="AA80" s="261"/>
      <c r="AB80" s="261"/>
      <c r="AC80" s="261"/>
      <c r="AD80" s="261" t="s">
        <v>196</v>
      </c>
      <c r="AE80" s="261"/>
      <c r="AF80" s="261">
        <f t="shared" si="6"/>
        <v>30</v>
      </c>
      <c r="AG80" s="261"/>
      <c r="AH80" s="261">
        <v>42</v>
      </c>
      <c r="AI80" s="263"/>
      <c r="AJ80" s="207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202"/>
      <c r="BC80" s="202"/>
      <c r="BD80" s="202">
        <v>48</v>
      </c>
      <c r="BE80" s="203"/>
      <c r="BF80" s="19"/>
      <c r="BG80" s="19"/>
      <c r="BH80" s="19"/>
      <c r="BI80" s="19"/>
      <c r="BJ80" s="19"/>
      <c r="BK80" s="19"/>
      <c r="BL80" s="19"/>
      <c r="BM80" s="19"/>
      <c r="BN80" s="19"/>
      <c r="BO80" s="45"/>
      <c r="BP80" s="19"/>
      <c r="BQ80" s="45"/>
      <c r="BR80" s="45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</row>
    <row r="81" spans="1:209" s="9" customFormat="1" ht="35.25" customHeight="1" thickBot="1">
      <c r="A81" s="248" t="s">
        <v>197</v>
      </c>
      <c r="B81" s="249"/>
      <c r="C81" s="250" t="s">
        <v>189</v>
      </c>
      <c r="D81" s="251"/>
      <c r="E81" s="251"/>
      <c r="F81" s="251"/>
      <c r="G81" s="251"/>
      <c r="H81" s="251"/>
      <c r="I81" s="251"/>
      <c r="J81" s="251"/>
      <c r="K81" s="251"/>
      <c r="L81" s="251"/>
      <c r="M81" s="252"/>
      <c r="N81" s="89">
        <v>8</v>
      </c>
      <c r="O81" s="86"/>
      <c r="P81" s="92"/>
      <c r="Q81" s="93"/>
      <c r="R81" s="253">
        <v>5</v>
      </c>
      <c r="S81" s="244"/>
      <c r="T81" s="254">
        <f t="shared" si="8"/>
        <v>150</v>
      </c>
      <c r="U81" s="254"/>
      <c r="V81" s="244">
        <v>48</v>
      </c>
      <c r="W81" s="244"/>
      <c r="X81" s="244">
        <v>24</v>
      </c>
      <c r="Y81" s="244"/>
      <c r="Z81" s="244">
        <v>24</v>
      </c>
      <c r="AA81" s="244"/>
      <c r="AB81" s="244"/>
      <c r="AC81" s="244"/>
      <c r="AD81" s="244"/>
      <c r="AE81" s="244"/>
      <c r="AF81" s="244">
        <f t="shared" si="6"/>
        <v>30</v>
      </c>
      <c r="AG81" s="244"/>
      <c r="AH81" s="244">
        <f>T81-V81-AD81-AF81</f>
        <v>72</v>
      </c>
      <c r="AI81" s="245"/>
      <c r="AJ81" s="246"/>
      <c r="AK81" s="236"/>
      <c r="AL81" s="236"/>
      <c r="AM81" s="236"/>
      <c r="AN81" s="236"/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42"/>
      <c r="BC81" s="242"/>
      <c r="BD81" s="242">
        <v>48</v>
      </c>
      <c r="BE81" s="243"/>
      <c r="BF81" s="19"/>
      <c r="BG81" s="19"/>
      <c r="BH81" s="19"/>
      <c r="BI81" s="19"/>
      <c r="BJ81" s="19"/>
      <c r="BK81" s="19"/>
      <c r="BL81" s="19"/>
      <c r="BM81" s="19"/>
      <c r="BN81" s="19"/>
      <c r="BO81" s="45"/>
      <c r="BP81" s="19"/>
      <c r="BQ81" s="45"/>
      <c r="BR81" s="45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</row>
    <row r="82" spans="1:209" s="9" customFormat="1" ht="21.75" customHeight="1">
      <c r="A82" s="219"/>
      <c r="B82" s="220"/>
      <c r="C82" s="237" t="s">
        <v>198</v>
      </c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90">
        <f>COUNT(N71:N81)</f>
        <v>5</v>
      </c>
      <c r="O82" s="90">
        <v>11</v>
      </c>
      <c r="P82" s="90"/>
      <c r="Q82" s="91"/>
      <c r="R82" s="238">
        <f>SUM(R71:R81)</f>
        <v>60</v>
      </c>
      <c r="S82" s="239"/>
      <c r="T82" s="238">
        <f>SUM(T71:T81)</f>
        <v>1800</v>
      </c>
      <c r="U82" s="239"/>
      <c r="V82" s="238">
        <f>SUM(V71:V81)</f>
        <v>612</v>
      </c>
      <c r="W82" s="239"/>
      <c r="X82" s="238">
        <f>SUM(X71:X81)</f>
        <v>244</v>
      </c>
      <c r="Y82" s="239"/>
      <c r="Z82" s="238">
        <f>SUM(Z71:Z81)</f>
        <v>368</v>
      </c>
      <c r="AA82" s="239"/>
      <c r="AB82" s="238">
        <f>SUM(AB71:AB81)</f>
        <v>0</v>
      </c>
      <c r="AC82" s="239"/>
      <c r="AD82" s="238">
        <f>SUM(AD71:AD81)</f>
        <v>0</v>
      </c>
      <c r="AE82" s="239"/>
      <c r="AF82" s="238">
        <f>SUM(AF71:AF81)</f>
        <v>150</v>
      </c>
      <c r="AG82" s="239"/>
      <c r="AH82" s="239">
        <f>SUM(AH71:AH81)</f>
        <v>1038</v>
      </c>
      <c r="AI82" s="240"/>
      <c r="AJ82" s="241">
        <f>SUM(AJ71:AJ81)</f>
        <v>0</v>
      </c>
      <c r="AK82" s="225"/>
      <c r="AL82" s="225"/>
      <c r="AM82" s="241">
        <f>SUM(AM71:AM81)</f>
        <v>0</v>
      </c>
      <c r="AN82" s="225"/>
      <c r="AO82" s="225"/>
      <c r="AP82" s="241">
        <f>SUM(AP71:AP81)</f>
        <v>56</v>
      </c>
      <c r="AQ82" s="225"/>
      <c r="AR82" s="225"/>
      <c r="AS82" s="241">
        <f>SUM(AS71:AS81)</f>
        <v>56</v>
      </c>
      <c r="AT82" s="225"/>
      <c r="AU82" s="225"/>
      <c r="AV82" s="241">
        <f>SUM(AV71:AV81)</f>
        <v>112</v>
      </c>
      <c r="AW82" s="225"/>
      <c r="AX82" s="225"/>
      <c r="AY82" s="241">
        <f>SUM(AY72:AY81)</f>
        <v>140</v>
      </c>
      <c r="AZ82" s="225"/>
      <c r="BA82" s="225"/>
      <c r="BB82" s="225">
        <f>SUM(BB72:BB81)</f>
        <v>140</v>
      </c>
      <c r="BC82" s="225"/>
      <c r="BD82" s="225">
        <f>SUM(BD72:BD81)</f>
        <v>108</v>
      </c>
      <c r="BE82" s="247"/>
      <c r="BF82" s="19"/>
      <c r="BG82" s="19"/>
      <c r="BH82" s="19"/>
      <c r="BI82" s="19"/>
      <c r="BJ82" s="19"/>
      <c r="BK82" s="19"/>
      <c r="BL82" s="19"/>
      <c r="BM82" s="19"/>
      <c r="BN82" s="19"/>
      <c r="BO82" s="45"/>
      <c r="BP82" s="19"/>
      <c r="BQ82" s="45"/>
      <c r="BR82" s="45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</row>
    <row r="83" spans="1:209" s="9" customFormat="1" ht="20.25" customHeight="1" thickBot="1">
      <c r="A83" s="232" t="s">
        <v>199</v>
      </c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4"/>
      <c r="N83" s="10">
        <f>N65+N82+N69</f>
        <v>22</v>
      </c>
      <c r="O83" s="10">
        <f>O65+O82+O69</f>
        <v>22</v>
      </c>
      <c r="P83" s="10">
        <f>P65+P82</f>
        <v>0</v>
      </c>
      <c r="Q83" s="10">
        <f>Q65+Q82+Q69</f>
        <v>3</v>
      </c>
      <c r="R83" s="228">
        <f>R65+R82+R69</f>
        <v>240</v>
      </c>
      <c r="S83" s="229"/>
      <c r="T83" s="228">
        <f>T65+T82+T69</f>
        <v>7200</v>
      </c>
      <c r="U83" s="229"/>
      <c r="V83" s="228">
        <f>V65+V82+V69</f>
        <v>2138</v>
      </c>
      <c r="W83" s="229"/>
      <c r="X83" s="228">
        <f>X65+X82+X69</f>
        <v>596</v>
      </c>
      <c r="Y83" s="229"/>
      <c r="Z83" s="228">
        <f>Z65+Z82+Z69</f>
        <v>926</v>
      </c>
      <c r="AA83" s="229"/>
      <c r="AB83" s="228">
        <f>AB65+AB82+AB69</f>
        <v>616</v>
      </c>
      <c r="AC83" s="229"/>
      <c r="AD83" s="228">
        <f>AD65+AD82+AD69</f>
        <v>34</v>
      </c>
      <c r="AE83" s="229"/>
      <c r="AF83" s="228">
        <f>AF65+AF82+AF69</f>
        <v>660</v>
      </c>
      <c r="AG83" s="229"/>
      <c r="AH83" s="228">
        <f>AH65+AH82+AH69</f>
        <v>4368</v>
      </c>
      <c r="AI83" s="229"/>
      <c r="AJ83" s="230">
        <f>AJ65+AJ82+AJ69</f>
        <v>308</v>
      </c>
      <c r="AK83" s="231"/>
      <c r="AL83" s="231"/>
      <c r="AM83" s="230">
        <f>AM65+AM82+AM69</f>
        <v>308</v>
      </c>
      <c r="AN83" s="231"/>
      <c r="AO83" s="231"/>
      <c r="AP83" s="230">
        <f>AP65+AP82+AP69</f>
        <v>280</v>
      </c>
      <c r="AQ83" s="231"/>
      <c r="AR83" s="231"/>
      <c r="AS83" s="230">
        <f>AS65+AS82+AS69</f>
        <v>280</v>
      </c>
      <c r="AT83" s="231"/>
      <c r="AU83" s="231"/>
      <c r="AV83" s="230">
        <f>AV65+AV82+AV69</f>
        <v>308</v>
      </c>
      <c r="AW83" s="231"/>
      <c r="AX83" s="231"/>
      <c r="AY83" s="230">
        <f>AY65+AY82+AY69</f>
        <v>252</v>
      </c>
      <c r="AZ83" s="231"/>
      <c r="BA83" s="231"/>
      <c r="BB83" s="231">
        <f>BB65+BB82+BB69</f>
        <v>294</v>
      </c>
      <c r="BC83" s="231"/>
      <c r="BD83" s="231">
        <f>BD65+BD82+BD69</f>
        <v>108</v>
      </c>
      <c r="BE83" s="231"/>
      <c r="BF83" s="19"/>
      <c r="BG83" s="19"/>
      <c r="BH83" s="19"/>
      <c r="BI83" s="19"/>
      <c r="BJ83" s="19"/>
      <c r="BK83" s="19"/>
      <c r="BL83" s="19"/>
      <c r="BM83" s="19"/>
      <c r="BN83" s="19"/>
      <c r="BO83" s="45"/>
      <c r="BP83" s="19"/>
      <c r="BQ83" s="45"/>
      <c r="BR83" s="45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</row>
    <row r="84" spans="1:209" s="9" customFormat="1" ht="21.75" hidden="1" customHeight="1">
      <c r="A84" s="219" t="s">
        <v>200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1"/>
      <c r="AJ84" s="222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4" t="e">
        <f>AY70+#REF!</f>
        <v>#REF!</v>
      </c>
      <c r="AZ84" s="225"/>
      <c r="BA84" s="225"/>
      <c r="BB84" s="223"/>
      <c r="BC84" s="223"/>
      <c r="BD84" s="226"/>
      <c r="BE84" s="227"/>
      <c r="BF84" s="19"/>
      <c r="BG84" s="19"/>
      <c r="BH84" s="19"/>
      <c r="BI84" s="19"/>
      <c r="BJ84" s="19"/>
      <c r="BK84" s="19"/>
      <c r="BL84" s="19"/>
      <c r="BM84" s="19"/>
      <c r="BN84" s="19"/>
      <c r="BO84" s="45"/>
      <c r="BP84" s="19"/>
      <c r="BQ84" s="45"/>
      <c r="BR84" s="45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</row>
    <row r="85" spans="1:209" s="9" customFormat="1" ht="21.75" customHeight="1">
      <c r="A85" s="215" t="s">
        <v>201</v>
      </c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7"/>
      <c r="AJ85" s="218">
        <v>3</v>
      </c>
      <c r="AK85" s="199"/>
      <c r="AL85" s="199"/>
      <c r="AM85" s="199">
        <v>4</v>
      </c>
      <c r="AN85" s="199"/>
      <c r="AO85" s="199"/>
      <c r="AP85" s="199">
        <v>3</v>
      </c>
      <c r="AQ85" s="199"/>
      <c r="AR85" s="199"/>
      <c r="AS85" s="199">
        <v>2</v>
      </c>
      <c r="AT85" s="199"/>
      <c r="AU85" s="199"/>
      <c r="AV85" s="199">
        <v>2</v>
      </c>
      <c r="AW85" s="199"/>
      <c r="AX85" s="199"/>
      <c r="AY85" s="199">
        <v>3</v>
      </c>
      <c r="AZ85" s="199"/>
      <c r="BA85" s="199"/>
      <c r="BB85" s="199">
        <v>2</v>
      </c>
      <c r="BC85" s="199"/>
      <c r="BD85" s="200">
        <v>2</v>
      </c>
      <c r="BE85" s="201"/>
      <c r="BF85" s="19"/>
      <c r="BG85" s="19"/>
      <c r="BH85" s="19"/>
      <c r="BI85" s="19"/>
      <c r="BJ85" s="19"/>
      <c r="BK85" s="19"/>
      <c r="BL85" s="19"/>
      <c r="BM85" s="19"/>
      <c r="BN85" s="19"/>
      <c r="BO85" s="45"/>
      <c r="BP85" s="19"/>
      <c r="BQ85" s="45"/>
      <c r="BR85" s="45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</row>
    <row r="86" spans="1:209" s="9" customFormat="1" ht="21.75" customHeight="1">
      <c r="A86" s="204" t="s">
        <v>202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6"/>
      <c r="AJ86" s="207">
        <v>3</v>
      </c>
      <c r="AK86" s="198"/>
      <c r="AL86" s="198"/>
      <c r="AM86" s="198">
        <v>2</v>
      </c>
      <c r="AN86" s="198"/>
      <c r="AO86" s="198"/>
      <c r="AP86" s="198">
        <v>3</v>
      </c>
      <c r="AQ86" s="198"/>
      <c r="AR86" s="198"/>
      <c r="AS86" s="198">
        <v>3</v>
      </c>
      <c r="AT86" s="198"/>
      <c r="AU86" s="198"/>
      <c r="AV86" s="198">
        <v>5</v>
      </c>
      <c r="AW86" s="198"/>
      <c r="AX86" s="198"/>
      <c r="AY86" s="198">
        <v>4</v>
      </c>
      <c r="AZ86" s="198"/>
      <c r="BA86" s="198"/>
      <c r="BB86" s="198">
        <v>5</v>
      </c>
      <c r="BC86" s="198"/>
      <c r="BD86" s="202">
        <v>2</v>
      </c>
      <c r="BE86" s="203"/>
      <c r="BF86" s="19"/>
      <c r="BG86" s="19"/>
      <c r="BH86" s="19"/>
      <c r="BI86" s="19"/>
      <c r="BJ86" s="19"/>
      <c r="BK86" s="19"/>
      <c r="BL86" s="19"/>
      <c r="BM86" s="19"/>
      <c r="BN86" s="19"/>
      <c r="BO86" s="45"/>
      <c r="BP86" s="19"/>
      <c r="BQ86" s="45"/>
      <c r="BR86" s="45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</row>
    <row r="87" spans="1:209" s="9" customFormat="1" ht="21.75" customHeight="1" thickBot="1">
      <c r="A87" s="204" t="s">
        <v>203</v>
      </c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6"/>
      <c r="AJ87" s="207"/>
      <c r="AK87" s="198"/>
      <c r="AL87" s="198"/>
      <c r="AM87" s="198"/>
      <c r="AN87" s="198"/>
      <c r="AO87" s="198"/>
      <c r="AP87" s="198"/>
      <c r="AQ87" s="198"/>
      <c r="AR87" s="198"/>
      <c r="AS87" s="198">
        <v>1</v>
      </c>
      <c r="AT87" s="198"/>
      <c r="AU87" s="198"/>
      <c r="AV87" s="198"/>
      <c r="AW87" s="198"/>
      <c r="AX87" s="198"/>
      <c r="AY87" s="198">
        <v>1</v>
      </c>
      <c r="AZ87" s="198"/>
      <c r="BA87" s="198"/>
      <c r="BB87" s="198"/>
      <c r="BC87" s="198"/>
      <c r="BD87" s="202"/>
      <c r="BE87" s="203"/>
      <c r="BF87" s="19"/>
      <c r="BG87" s="19"/>
      <c r="BH87" s="19"/>
      <c r="BI87" s="19"/>
      <c r="BJ87" s="19"/>
      <c r="BK87" s="19"/>
      <c r="BL87" s="19"/>
      <c r="BM87" s="19"/>
      <c r="BN87" s="19"/>
      <c r="BO87" s="45"/>
      <c r="BP87" s="19"/>
      <c r="BQ87" s="45"/>
      <c r="BR87" s="45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</row>
    <row r="88" spans="1:209" s="9" customFormat="1" ht="21.75" customHeight="1">
      <c r="A88" s="209" t="s">
        <v>204</v>
      </c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19"/>
      <c r="BG88" s="19"/>
      <c r="BH88" s="56"/>
      <c r="BI88" s="19"/>
      <c r="BJ88" s="19"/>
      <c r="BK88" s="19"/>
      <c r="BL88" s="19"/>
      <c r="BM88" s="19"/>
      <c r="BN88" s="19"/>
      <c r="BO88" s="45"/>
      <c r="BP88" s="19"/>
      <c r="BQ88" s="45"/>
      <c r="BR88" s="45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</row>
    <row r="89" spans="1:209" s="9" customFormat="1" ht="21.75" customHeight="1">
      <c r="A89" s="210" t="s">
        <v>205</v>
      </c>
      <c r="B89" s="211"/>
      <c r="C89" s="212" t="s">
        <v>206</v>
      </c>
      <c r="D89" s="213"/>
      <c r="E89" s="213"/>
      <c r="F89" s="213"/>
      <c r="G89" s="213"/>
      <c r="H89" s="213"/>
      <c r="I89" s="213"/>
      <c r="J89" s="213"/>
      <c r="K89" s="213"/>
      <c r="L89" s="213"/>
      <c r="M89" s="214"/>
      <c r="N89" s="24"/>
      <c r="O89" s="24">
        <v>4.5999999999999996</v>
      </c>
      <c r="P89" s="24"/>
      <c r="Q89" s="27"/>
      <c r="R89" s="187"/>
      <c r="S89" s="188"/>
      <c r="T89" s="189"/>
      <c r="U89" s="188"/>
      <c r="V89" s="189">
        <f>SUM(X89:AC89)</f>
        <v>48</v>
      </c>
      <c r="W89" s="188"/>
      <c r="X89" s="189"/>
      <c r="Y89" s="188"/>
      <c r="Z89" s="189">
        <v>48</v>
      </c>
      <c r="AA89" s="188"/>
      <c r="AB89" s="189"/>
      <c r="AC89" s="188"/>
      <c r="AD89" s="189"/>
      <c r="AE89" s="188"/>
      <c r="AF89" s="189">
        <v>0</v>
      </c>
      <c r="AG89" s="188"/>
      <c r="AH89" s="189"/>
      <c r="AI89" s="197"/>
      <c r="AJ89" s="187"/>
      <c r="AK89" s="208"/>
      <c r="AL89" s="188"/>
      <c r="AM89" s="189"/>
      <c r="AN89" s="208"/>
      <c r="AO89" s="188"/>
      <c r="AP89" s="191"/>
      <c r="AQ89" s="192"/>
      <c r="AR89" s="193"/>
      <c r="AS89" s="191"/>
      <c r="AT89" s="192"/>
      <c r="AU89" s="193"/>
      <c r="AV89" s="191"/>
      <c r="AW89" s="192"/>
      <c r="AX89" s="193"/>
      <c r="AY89" s="191"/>
      <c r="AZ89" s="192"/>
      <c r="BA89" s="193"/>
      <c r="BB89" s="194"/>
      <c r="BC89" s="195"/>
      <c r="BD89" s="194"/>
      <c r="BE89" s="196"/>
      <c r="BF89" s="40"/>
      <c r="BG89" s="40"/>
      <c r="BH89" s="40"/>
      <c r="BI89" s="40"/>
      <c r="BJ89" s="40"/>
      <c r="BK89" s="40"/>
      <c r="BL89" s="40"/>
      <c r="BM89" s="40"/>
      <c r="BN89" s="40"/>
      <c r="BO89" s="45"/>
      <c r="BP89" s="40"/>
      <c r="BQ89" s="45"/>
      <c r="BR89" s="45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</row>
    <row r="90" spans="1:209" s="9" customFormat="1" ht="35.25" customHeight="1">
      <c r="A90" s="57"/>
      <c r="B90" s="57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6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209" customFormat="1">
      <c r="A91" s="190" t="s">
        <v>207</v>
      </c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19"/>
      <c r="BE91" s="19"/>
    </row>
    <row r="92" spans="1:209">
      <c r="A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209">
      <c r="A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209">
      <c r="A94" s="190" t="s">
        <v>208</v>
      </c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209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209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112" spans="1:209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</row>
    <row r="113" spans="1:209" ht="32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</row>
    <row r="114" spans="1:209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</row>
  </sheetData>
  <sheetProtection selectLockedCells="1" selectUnlockedCells="1"/>
  <mergeCells count="940">
    <mergeCell ref="AH18:AK18"/>
    <mergeCell ref="AL18:AP18"/>
    <mergeCell ref="A1:BE1"/>
    <mergeCell ref="A17:BA17"/>
    <mergeCell ref="D18:G18"/>
    <mergeCell ref="F10:Q10"/>
    <mergeCell ref="A9:BA9"/>
    <mergeCell ref="F14:J14"/>
    <mergeCell ref="K28:L28"/>
    <mergeCell ref="Z18:AC18"/>
    <mergeCell ref="H18:K18"/>
    <mergeCell ref="L18:P18"/>
    <mergeCell ref="Q18:T18"/>
    <mergeCell ref="U18:Y18"/>
    <mergeCell ref="S28:T28"/>
    <mergeCell ref="W28:AE28"/>
    <mergeCell ref="O28:P28"/>
    <mergeCell ref="AD18:AG18"/>
    <mergeCell ref="A27:Q27"/>
    <mergeCell ref="AJ27:BE27"/>
    <mergeCell ref="A28:B28"/>
    <mergeCell ref="C28:D28"/>
    <mergeCell ref="E28:F28"/>
    <mergeCell ref="G28:H28"/>
    <mergeCell ref="AH28:AI28"/>
    <mergeCell ref="BD28:BE28"/>
    <mergeCell ref="I28:J28"/>
    <mergeCell ref="Q28:R28"/>
    <mergeCell ref="A29:B29"/>
    <mergeCell ref="C29:D29"/>
    <mergeCell ref="E29:F29"/>
    <mergeCell ref="G29:H29"/>
    <mergeCell ref="I29:J29"/>
    <mergeCell ref="K29:L29"/>
    <mergeCell ref="S29:T29"/>
    <mergeCell ref="W29:AE30"/>
    <mergeCell ref="AF29:AG30"/>
    <mergeCell ref="O30:P30"/>
    <mergeCell ref="Q30:R30"/>
    <mergeCell ref="S30:T30"/>
    <mergeCell ref="Q29:R29"/>
    <mergeCell ref="AF28:AG28"/>
    <mergeCell ref="AH29:AI30"/>
    <mergeCell ref="BD29:BE34"/>
    <mergeCell ref="A30:B30"/>
    <mergeCell ref="C30:D30"/>
    <mergeCell ref="E30:F30"/>
    <mergeCell ref="G30:H30"/>
    <mergeCell ref="A31:B31"/>
    <mergeCell ref="C31:D31"/>
    <mergeCell ref="E31:F31"/>
    <mergeCell ref="G31:H31"/>
    <mergeCell ref="I31:J31"/>
    <mergeCell ref="K31:L31"/>
    <mergeCell ref="W33:AE33"/>
    <mergeCell ref="AF33:AG33"/>
    <mergeCell ref="A32:B33"/>
    <mergeCell ref="A34:B34"/>
    <mergeCell ref="C34:D34"/>
    <mergeCell ref="E34:F34"/>
    <mergeCell ref="G34:H34"/>
    <mergeCell ref="I34:J34"/>
    <mergeCell ref="K34:L34"/>
    <mergeCell ref="AH34:AI34"/>
    <mergeCell ref="O34:P34"/>
    <mergeCell ref="Q34:R34"/>
    <mergeCell ref="S34:T34"/>
    <mergeCell ref="W34:AE34"/>
    <mergeCell ref="AF34:AG34"/>
    <mergeCell ref="C18:C21"/>
    <mergeCell ref="N32:N33"/>
    <mergeCell ref="M32:M33"/>
    <mergeCell ref="AH33:AI33"/>
    <mergeCell ref="O31:P31"/>
    <mergeCell ref="Q31:R31"/>
    <mergeCell ref="S31:T31"/>
    <mergeCell ref="W31:AE32"/>
    <mergeCell ref="AL28:BC28"/>
    <mergeCell ref="AL29:BC34"/>
    <mergeCell ref="T27:AI27"/>
    <mergeCell ref="C32:D33"/>
    <mergeCell ref="E32:F33"/>
    <mergeCell ref="G32:H33"/>
    <mergeCell ref="I32:J33"/>
    <mergeCell ref="K32:L33"/>
    <mergeCell ref="AH31:AI32"/>
    <mergeCell ref="I30:J30"/>
    <mergeCell ref="K30:L30"/>
    <mergeCell ref="O29:P29"/>
    <mergeCell ref="AF31:AG32"/>
    <mergeCell ref="O32:P33"/>
    <mergeCell ref="Q32:R33"/>
    <mergeCell ref="S32:T33"/>
    <mergeCell ref="A42:BE42"/>
    <mergeCell ref="A43:B43"/>
    <mergeCell ref="C43:M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L43"/>
    <mergeCell ref="AM43:AO43"/>
    <mergeCell ref="AP43:AR43"/>
    <mergeCell ref="AS43:AU43"/>
    <mergeCell ref="AV43:AX43"/>
    <mergeCell ref="AY43:BA43"/>
    <mergeCell ref="BB43:BC43"/>
    <mergeCell ref="BD43:BE43"/>
    <mergeCell ref="AP44:AR44"/>
    <mergeCell ref="AS44:AU44"/>
    <mergeCell ref="AV44:AX44"/>
    <mergeCell ref="AY44:BA44"/>
    <mergeCell ref="BB44:BC44"/>
    <mergeCell ref="A44:B44"/>
    <mergeCell ref="C44:M44"/>
    <mergeCell ref="R44:S44"/>
    <mergeCell ref="T44:U44"/>
    <mergeCell ref="V44:W44"/>
    <mergeCell ref="X44:Y44"/>
    <mergeCell ref="Z44:AA44"/>
    <mergeCell ref="AB44:AC44"/>
    <mergeCell ref="AD44:AE44"/>
    <mergeCell ref="BD44:BE44"/>
    <mergeCell ref="A45:B45"/>
    <mergeCell ref="C45:M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L45"/>
    <mergeCell ref="AM45:AO45"/>
    <mergeCell ref="AP45:AR45"/>
    <mergeCell ref="AS45:AU45"/>
    <mergeCell ref="AV45:AX45"/>
    <mergeCell ref="AY45:BA45"/>
    <mergeCell ref="BB45:BC45"/>
    <mergeCell ref="BD45:BE45"/>
    <mergeCell ref="AF44:AG44"/>
    <mergeCell ref="AH44:AI44"/>
    <mergeCell ref="AJ44:AL44"/>
    <mergeCell ref="AM44:AO44"/>
    <mergeCell ref="A51:B51"/>
    <mergeCell ref="C51:M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L51"/>
    <mergeCell ref="AM51:AO51"/>
    <mergeCell ref="AP51:AR51"/>
    <mergeCell ref="AS51:AU51"/>
    <mergeCell ref="AV51:AX51"/>
    <mergeCell ref="AY51:BA51"/>
    <mergeCell ref="BB51:BC51"/>
    <mergeCell ref="BD51:BE51"/>
    <mergeCell ref="A47:B47"/>
    <mergeCell ref="C47:M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L47"/>
    <mergeCell ref="AM47:AO47"/>
    <mergeCell ref="AP47:AR47"/>
    <mergeCell ref="AS47:AU47"/>
    <mergeCell ref="AV47:AX47"/>
    <mergeCell ref="AY47:BA47"/>
    <mergeCell ref="BB47:BC47"/>
    <mergeCell ref="BD47:BE47"/>
    <mergeCell ref="A48:B48"/>
    <mergeCell ref="C48:M48"/>
    <mergeCell ref="R48:S48"/>
    <mergeCell ref="T48:U48"/>
    <mergeCell ref="A52:B52"/>
    <mergeCell ref="C52:M52"/>
    <mergeCell ref="R52:S52"/>
    <mergeCell ref="T52:U52"/>
    <mergeCell ref="V52:W52"/>
    <mergeCell ref="X52:Y52"/>
    <mergeCell ref="Z52:AA52"/>
    <mergeCell ref="AB52:AC52"/>
    <mergeCell ref="AD52:AE52"/>
    <mergeCell ref="BD53:BE53"/>
    <mergeCell ref="AF52:AG52"/>
    <mergeCell ref="AH52:AI52"/>
    <mergeCell ref="AJ52:AL52"/>
    <mergeCell ref="AM52:AO52"/>
    <mergeCell ref="AP52:AR52"/>
    <mergeCell ref="AS52:AU52"/>
    <mergeCell ref="AV52:AX52"/>
    <mergeCell ref="AY52:BA52"/>
    <mergeCell ref="BB52:BC52"/>
    <mergeCell ref="AD48:AE48"/>
    <mergeCell ref="AF48:AG48"/>
    <mergeCell ref="AH48:AI48"/>
    <mergeCell ref="AJ48:AL48"/>
    <mergeCell ref="AM48:AO48"/>
    <mergeCell ref="BD52:BE52"/>
    <mergeCell ref="A53:B53"/>
    <mergeCell ref="C53:M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L53"/>
    <mergeCell ref="AM53:AO53"/>
    <mergeCell ref="AP53:AR53"/>
    <mergeCell ref="AS53:AU53"/>
    <mergeCell ref="AV53:AX53"/>
    <mergeCell ref="AY53:BA53"/>
    <mergeCell ref="BB53:BC53"/>
    <mergeCell ref="BB48:BC48"/>
    <mergeCell ref="BD48:BE48"/>
    <mergeCell ref="A46:B46"/>
    <mergeCell ref="C46:M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L46"/>
    <mergeCell ref="AM46:AO46"/>
    <mergeCell ref="AP46:AR46"/>
    <mergeCell ref="AS46:AU46"/>
    <mergeCell ref="AV46:AX46"/>
    <mergeCell ref="AY46:BA46"/>
    <mergeCell ref="BB46:BC46"/>
    <mergeCell ref="V48:W48"/>
    <mergeCell ref="X48:Y48"/>
    <mergeCell ref="Z48:AA48"/>
    <mergeCell ref="AB48:AC48"/>
    <mergeCell ref="BD46:BE46"/>
    <mergeCell ref="A49:B49"/>
    <mergeCell ref="C49:M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L49"/>
    <mergeCell ref="AM49:AO49"/>
    <mergeCell ref="AP49:AR49"/>
    <mergeCell ref="AS49:AU49"/>
    <mergeCell ref="AV49:AX49"/>
    <mergeCell ref="AY49:BA49"/>
    <mergeCell ref="BB49:BC49"/>
    <mergeCell ref="BD49:BE49"/>
    <mergeCell ref="AP48:AR48"/>
    <mergeCell ref="AS48:AU48"/>
    <mergeCell ref="AV48:AX48"/>
    <mergeCell ref="AY48:BA48"/>
    <mergeCell ref="AP50:AR50"/>
    <mergeCell ref="AS50:AU50"/>
    <mergeCell ref="AV50:AX50"/>
    <mergeCell ref="AY50:BA50"/>
    <mergeCell ref="BB50:BC50"/>
    <mergeCell ref="A50:B50"/>
    <mergeCell ref="C50:M50"/>
    <mergeCell ref="R50:S50"/>
    <mergeCell ref="T50:U50"/>
    <mergeCell ref="V50:W50"/>
    <mergeCell ref="X50:Y50"/>
    <mergeCell ref="Z50:AA50"/>
    <mergeCell ref="AB50:AC50"/>
    <mergeCell ref="AD50:AE50"/>
    <mergeCell ref="BD50:BE50"/>
    <mergeCell ref="A54:B54"/>
    <mergeCell ref="C54:M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L54"/>
    <mergeCell ref="AM54:AO54"/>
    <mergeCell ref="AP54:AR54"/>
    <mergeCell ref="AS54:AU54"/>
    <mergeCell ref="AV54:AX54"/>
    <mergeCell ref="AY54:BA54"/>
    <mergeCell ref="BB54:BC54"/>
    <mergeCell ref="BD54:BE54"/>
    <mergeCell ref="AF50:AG50"/>
    <mergeCell ref="AH50:AI50"/>
    <mergeCell ref="AJ50:AL50"/>
    <mergeCell ref="AM50:AO50"/>
    <mergeCell ref="AP55:AR55"/>
    <mergeCell ref="AS55:AU55"/>
    <mergeCell ref="AV55:AX55"/>
    <mergeCell ref="AY55:BA55"/>
    <mergeCell ref="BB55:BC55"/>
    <mergeCell ref="A55:B55"/>
    <mergeCell ref="C55:M55"/>
    <mergeCell ref="R55:S55"/>
    <mergeCell ref="T55:U55"/>
    <mergeCell ref="V55:W55"/>
    <mergeCell ref="X55:Y55"/>
    <mergeCell ref="Z55:AA55"/>
    <mergeCell ref="AB55:AC55"/>
    <mergeCell ref="AD55:AE55"/>
    <mergeCell ref="BD55:BE55"/>
    <mergeCell ref="A56:B56"/>
    <mergeCell ref="C56:M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J56:AL56"/>
    <mergeCell ref="AM56:AO56"/>
    <mergeCell ref="AP56:AR56"/>
    <mergeCell ref="AS56:AU56"/>
    <mergeCell ref="AV56:AX56"/>
    <mergeCell ref="AY56:BA56"/>
    <mergeCell ref="BB56:BC56"/>
    <mergeCell ref="BD56:BE56"/>
    <mergeCell ref="AF55:AG55"/>
    <mergeCell ref="AH55:AI55"/>
    <mergeCell ref="AJ55:AL55"/>
    <mergeCell ref="AM55:AO55"/>
    <mergeCell ref="AP57:AR57"/>
    <mergeCell ref="AS57:AU57"/>
    <mergeCell ref="AV57:AX57"/>
    <mergeCell ref="AY57:BA57"/>
    <mergeCell ref="BB57:BC57"/>
    <mergeCell ref="A57:B57"/>
    <mergeCell ref="C57:M57"/>
    <mergeCell ref="R57:S57"/>
    <mergeCell ref="T57:U57"/>
    <mergeCell ref="V57:W57"/>
    <mergeCell ref="X57:Y57"/>
    <mergeCell ref="Z57:AA57"/>
    <mergeCell ref="AB57:AC57"/>
    <mergeCell ref="AD57:AE57"/>
    <mergeCell ref="BD57:BE57"/>
    <mergeCell ref="A58:B58"/>
    <mergeCell ref="C58:M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L58"/>
    <mergeCell ref="AM58:AO58"/>
    <mergeCell ref="AP58:AR58"/>
    <mergeCell ref="AS58:AU58"/>
    <mergeCell ref="AV58:AX58"/>
    <mergeCell ref="AY58:BA58"/>
    <mergeCell ref="BB58:BC58"/>
    <mergeCell ref="BD58:BE58"/>
    <mergeCell ref="AF57:AG57"/>
    <mergeCell ref="AH57:AI57"/>
    <mergeCell ref="AJ57:AL57"/>
    <mergeCell ref="AM57:AO57"/>
    <mergeCell ref="AP59:AR59"/>
    <mergeCell ref="AS59:AU59"/>
    <mergeCell ref="AV59:AX59"/>
    <mergeCell ref="AY59:BA59"/>
    <mergeCell ref="BB59:BC59"/>
    <mergeCell ref="A59:B59"/>
    <mergeCell ref="C59:M59"/>
    <mergeCell ref="R59:S59"/>
    <mergeCell ref="T59:U59"/>
    <mergeCell ref="V59:W59"/>
    <mergeCell ref="X59:Y59"/>
    <mergeCell ref="Z59:AA59"/>
    <mergeCell ref="AB59:AC59"/>
    <mergeCell ref="AD59:AE59"/>
    <mergeCell ref="BD59:BE59"/>
    <mergeCell ref="A60:B60"/>
    <mergeCell ref="C60:M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L60"/>
    <mergeCell ref="AM60:AO60"/>
    <mergeCell ref="AP60:AR60"/>
    <mergeCell ref="AS60:AU60"/>
    <mergeCell ref="AV60:AX60"/>
    <mergeCell ref="AY60:BA60"/>
    <mergeCell ref="BB60:BC60"/>
    <mergeCell ref="BD60:BE60"/>
    <mergeCell ref="AF59:AG59"/>
    <mergeCell ref="AH59:AI59"/>
    <mergeCell ref="AJ59:AL59"/>
    <mergeCell ref="AM59:AO59"/>
    <mergeCell ref="A67:B67"/>
    <mergeCell ref="C67:M67"/>
    <mergeCell ref="R67:S67"/>
    <mergeCell ref="T67:U67"/>
    <mergeCell ref="V67:W67"/>
    <mergeCell ref="X67:Y67"/>
    <mergeCell ref="Z67:AA67"/>
    <mergeCell ref="AB67:AC67"/>
    <mergeCell ref="AD67:AE67"/>
    <mergeCell ref="AV67:AX67"/>
    <mergeCell ref="AY67:BA67"/>
    <mergeCell ref="BB67:BC67"/>
    <mergeCell ref="BD67:BE67"/>
    <mergeCell ref="AF67:AG67"/>
    <mergeCell ref="AH67:AI67"/>
    <mergeCell ref="AJ67:AL67"/>
    <mergeCell ref="AM67:AO67"/>
    <mergeCell ref="AP67:AR67"/>
    <mergeCell ref="AS67:AU67"/>
    <mergeCell ref="A61:B61"/>
    <mergeCell ref="C61:M61"/>
    <mergeCell ref="R61:S61"/>
    <mergeCell ref="T61:U61"/>
    <mergeCell ref="V61:W61"/>
    <mergeCell ref="X61:Y61"/>
    <mergeCell ref="BD61:BE61"/>
    <mergeCell ref="AF61:AG61"/>
    <mergeCell ref="AH61:AI61"/>
    <mergeCell ref="AJ61:AL61"/>
    <mergeCell ref="AM61:AO61"/>
    <mergeCell ref="AP61:AR61"/>
    <mergeCell ref="AS61:AU61"/>
    <mergeCell ref="AY61:BA61"/>
    <mergeCell ref="BB61:BC61"/>
    <mergeCell ref="Z61:AA61"/>
    <mergeCell ref="AB61:AC61"/>
    <mergeCell ref="AD61:AE61"/>
    <mergeCell ref="AM62:AO62"/>
    <mergeCell ref="AP62:AR62"/>
    <mergeCell ref="AS62:AU62"/>
    <mergeCell ref="AV62:AX62"/>
    <mergeCell ref="AY62:BA62"/>
    <mergeCell ref="BB62:BC62"/>
    <mergeCell ref="V62:W62"/>
    <mergeCell ref="X62:Y62"/>
    <mergeCell ref="AF62:AG62"/>
    <mergeCell ref="AH62:AI62"/>
    <mergeCell ref="AJ62:AL62"/>
    <mergeCell ref="Z62:AA62"/>
    <mergeCell ref="AB62:AC62"/>
    <mergeCell ref="AD62:AE62"/>
    <mergeCell ref="AV61:AX61"/>
    <mergeCell ref="BD62:BE62"/>
    <mergeCell ref="A63:B63"/>
    <mergeCell ref="C63:M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L63"/>
    <mergeCell ref="AM63:AO63"/>
    <mergeCell ref="AP63:AR63"/>
    <mergeCell ref="AS63:AU63"/>
    <mergeCell ref="AV63:AX63"/>
    <mergeCell ref="AY63:BA63"/>
    <mergeCell ref="BB63:BC63"/>
    <mergeCell ref="BD63:BE63"/>
    <mergeCell ref="A62:B62"/>
    <mergeCell ref="C62:M62"/>
    <mergeCell ref="R62:S62"/>
    <mergeCell ref="T62:U62"/>
    <mergeCell ref="A68:B68"/>
    <mergeCell ref="C68:M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L68"/>
    <mergeCell ref="AM68:AO68"/>
    <mergeCell ref="AP68:AR68"/>
    <mergeCell ref="AS68:AU68"/>
    <mergeCell ref="AV68:AX68"/>
    <mergeCell ref="AY68:BA68"/>
    <mergeCell ref="BB68:BC68"/>
    <mergeCell ref="BD68:BE68"/>
    <mergeCell ref="A64:B64"/>
    <mergeCell ref="C64:M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L64"/>
    <mergeCell ref="BD64:BE64"/>
    <mergeCell ref="AM64:AO64"/>
    <mergeCell ref="AP64:AR64"/>
    <mergeCell ref="AS64:AU64"/>
    <mergeCell ref="AV64:AX64"/>
    <mergeCell ref="AY64:BA64"/>
    <mergeCell ref="BB64:BC64"/>
    <mergeCell ref="A65:B65"/>
    <mergeCell ref="C65:M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L65"/>
    <mergeCell ref="AM65:AO65"/>
    <mergeCell ref="A70:BE70"/>
    <mergeCell ref="A71:B71"/>
    <mergeCell ref="C71:M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L71"/>
    <mergeCell ref="AM71:AO71"/>
    <mergeCell ref="AP71:AR71"/>
    <mergeCell ref="AS71:AU71"/>
    <mergeCell ref="AV71:AX71"/>
    <mergeCell ref="AY71:BA71"/>
    <mergeCell ref="BB71:BC71"/>
    <mergeCell ref="BD71:BE71"/>
    <mergeCell ref="A72:B72"/>
    <mergeCell ref="C72:M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L72"/>
    <mergeCell ref="AM72:AO72"/>
    <mergeCell ref="AP72:AR72"/>
    <mergeCell ref="AS72:AU72"/>
    <mergeCell ref="AV72:AX72"/>
    <mergeCell ref="AY72:BA72"/>
    <mergeCell ref="BB72:BC72"/>
    <mergeCell ref="BD72:BE72"/>
    <mergeCell ref="AP73:AR73"/>
    <mergeCell ref="AS73:AU73"/>
    <mergeCell ref="AV73:AX73"/>
    <mergeCell ref="AY73:BA73"/>
    <mergeCell ref="BB73:BC73"/>
    <mergeCell ref="A73:B73"/>
    <mergeCell ref="C73:M73"/>
    <mergeCell ref="R73:S73"/>
    <mergeCell ref="T73:U73"/>
    <mergeCell ref="V73:W73"/>
    <mergeCell ref="X73:Y73"/>
    <mergeCell ref="Z73:AA73"/>
    <mergeCell ref="AB73:AC73"/>
    <mergeCell ref="AD73:AE73"/>
    <mergeCell ref="BD73:BE73"/>
    <mergeCell ref="A74:B74"/>
    <mergeCell ref="C74:M74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H74:AI74"/>
    <mergeCell ref="AJ74:AL74"/>
    <mergeCell ref="AM74:AO74"/>
    <mergeCell ref="AP74:AR74"/>
    <mergeCell ref="AS74:AU74"/>
    <mergeCell ref="AV74:AX74"/>
    <mergeCell ref="AY74:BA74"/>
    <mergeCell ref="BB74:BC74"/>
    <mergeCell ref="BD74:BE74"/>
    <mergeCell ref="AF73:AG73"/>
    <mergeCell ref="AH73:AI73"/>
    <mergeCell ref="AJ73:AL73"/>
    <mergeCell ref="AM73:AO73"/>
    <mergeCell ref="AP75:AR75"/>
    <mergeCell ref="AS75:AU75"/>
    <mergeCell ref="AV75:AX75"/>
    <mergeCell ref="AY75:BA75"/>
    <mergeCell ref="BB75:BC75"/>
    <mergeCell ref="A75:B75"/>
    <mergeCell ref="C75:M75"/>
    <mergeCell ref="R75:S75"/>
    <mergeCell ref="T75:U75"/>
    <mergeCell ref="V75:W75"/>
    <mergeCell ref="X75:Y75"/>
    <mergeCell ref="Z75:AA75"/>
    <mergeCell ref="AB75:AC75"/>
    <mergeCell ref="AD75:AE75"/>
    <mergeCell ref="BD75:BE75"/>
    <mergeCell ref="A76:B76"/>
    <mergeCell ref="C76:M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J76:AL76"/>
    <mergeCell ref="AM76:AO76"/>
    <mergeCell ref="AP76:AR76"/>
    <mergeCell ref="AS76:AU76"/>
    <mergeCell ref="AV76:AX76"/>
    <mergeCell ref="AY76:BA76"/>
    <mergeCell ref="BB76:BC76"/>
    <mergeCell ref="BD76:BE76"/>
    <mergeCell ref="AF75:AG75"/>
    <mergeCell ref="AH75:AI75"/>
    <mergeCell ref="AJ75:AL75"/>
    <mergeCell ref="AM75:AO75"/>
    <mergeCell ref="AP77:AR77"/>
    <mergeCell ref="AS77:AU77"/>
    <mergeCell ref="AV77:AX77"/>
    <mergeCell ref="AY77:BA77"/>
    <mergeCell ref="BB77:BC77"/>
    <mergeCell ref="A77:B77"/>
    <mergeCell ref="C77:M77"/>
    <mergeCell ref="R77:S77"/>
    <mergeCell ref="T77:U77"/>
    <mergeCell ref="V77:W77"/>
    <mergeCell ref="X77:Y77"/>
    <mergeCell ref="Z77:AA77"/>
    <mergeCell ref="AB77:AC77"/>
    <mergeCell ref="AD77:AE77"/>
    <mergeCell ref="BD77:BE77"/>
    <mergeCell ref="A78:B78"/>
    <mergeCell ref="C78:M78"/>
    <mergeCell ref="R78:S78"/>
    <mergeCell ref="T78:U78"/>
    <mergeCell ref="V78:W78"/>
    <mergeCell ref="X78:Y78"/>
    <mergeCell ref="Z78:AA78"/>
    <mergeCell ref="AB78:AC78"/>
    <mergeCell ref="AD78:AE78"/>
    <mergeCell ref="AF78:AG78"/>
    <mergeCell ref="AH78:AI78"/>
    <mergeCell ref="AJ78:AL78"/>
    <mergeCell ref="AM78:AO78"/>
    <mergeCell ref="AP78:AR78"/>
    <mergeCell ref="AS78:AU78"/>
    <mergeCell ref="AV78:AX78"/>
    <mergeCell ref="AY78:BA78"/>
    <mergeCell ref="BB78:BC78"/>
    <mergeCell ref="BD78:BE78"/>
    <mergeCell ref="AF77:AG77"/>
    <mergeCell ref="AH77:AI77"/>
    <mergeCell ref="AJ77:AL77"/>
    <mergeCell ref="AM77:AO77"/>
    <mergeCell ref="AH79:AI79"/>
    <mergeCell ref="AJ79:AL79"/>
    <mergeCell ref="AM79:AO79"/>
    <mergeCell ref="AP79:AR79"/>
    <mergeCell ref="AS79:AU79"/>
    <mergeCell ref="AV79:AX79"/>
    <mergeCell ref="AY79:BA79"/>
    <mergeCell ref="BB79:BC79"/>
    <mergeCell ref="A79:B79"/>
    <mergeCell ref="C79:M79"/>
    <mergeCell ref="R79:S79"/>
    <mergeCell ref="T79:U79"/>
    <mergeCell ref="V79:W79"/>
    <mergeCell ref="X79:Y79"/>
    <mergeCell ref="Z79:AA79"/>
    <mergeCell ref="AB79:AC79"/>
    <mergeCell ref="AD79:AE79"/>
    <mergeCell ref="Z81:AA81"/>
    <mergeCell ref="AB81:AC81"/>
    <mergeCell ref="AY81:BA81"/>
    <mergeCell ref="BD79:BE79"/>
    <mergeCell ref="A80:B80"/>
    <mergeCell ref="C80:M80"/>
    <mergeCell ref="R80:S80"/>
    <mergeCell ref="T80:U80"/>
    <mergeCell ref="V80:W80"/>
    <mergeCell ref="X80:Y80"/>
    <mergeCell ref="Z80:AA80"/>
    <mergeCell ref="AB80:AC80"/>
    <mergeCell ref="AD80:AE80"/>
    <mergeCell ref="AF80:AG80"/>
    <mergeCell ref="AH80:AI80"/>
    <mergeCell ref="AJ80:AL80"/>
    <mergeCell ref="AM80:AO80"/>
    <mergeCell ref="AP80:AR80"/>
    <mergeCell ref="AS80:AU80"/>
    <mergeCell ref="AV80:AX80"/>
    <mergeCell ref="AY80:BA80"/>
    <mergeCell ref="BB80:BC80"/>
    <mergeCell ref="BD80:BE80"/>
    <mergeCell ref="AF79:AG79"/>
    <mergeCell ref="AY82:BA82"/>
    <mergeCell ref="BB82:BC82"/>
    <mergeCell ref="BB81:BC81"/>
    <mergeCell ref="BD81:BE81"/>
    <mergeCell ref="AD81:AE81"/>
    <mergeCell ref="AF81:AG81"/>
    <mergeCell ref="AH81:AI81"/>
    <mergeCell ref="AJ81:AL81"/>
    <mergeCell ref="AM81:AO81"/>
    <mergeCell ref="AP81:AR81"/>
    <mergeCell ref="BD82:BE82"/>
    <mergeCell ref="AS81:AU81"/>
    <mergeCell ref="AV81:AX81"/>
    <mergeCell ref="A82:B82"/>
    <mergeCell ref="C82:M82"/>
    <mergeCell ref="R82:S82"/>
    <mergeCell ref="T82:U82"/>
    <mergeCell ref="V82:W82"/>
    <mergeCell ref="X82:Y82"/>
    <mergeCell ref="AD82:AE82"/>
    <mergeCell ref="AF82:AG82"/>
    <mergeCell ref="AH82:AI82"/>
    <mergeCell ref="AJ82:AL82"/>
    <mergeCell ref="AM82:AO82"/>
    <mergeCell ref="AP82:AR82"/>
    <mergeCell ref="AS82:AU82"/>
    <mergeCell ref="AV82:AX82"/>
    <mergeCell ref="Z82:AA82"/>
    <mergeCell ref="AB82:AC82"/>
    <mergeCell ref="A81:B81"/>
    <mergeCell ref="C81:M81"/>
    <mergeCell ref="R81:S81"/>
    <mergeCell ref="T81:U81"/>
    <mergeCell ref="V81:W81"/>
    <mergeCell ref="X81:Y81"/>
    <mergeCell ref="A83:M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AJ83:AL83"/>
    <mergeCell ref="AM83:AO83"/>
    <mergeCell ref="AP83:AR83"/>
    <mergeCell ref="AS83:AU83"/>
    <mergeCell ref="AV83:AX83"/>
    <mergeCell ref="AY83:BA83"/>
    <mergeCell ref="BB83:BC83"/>
    <mergeCell ref="BD83:BE83"/>
    <mergeCell ref="A84:AI84"/>
    <mergeCell ref="AJ84:AL84"/>
    <mergeCell ref="AM84:AO84"/>
    <mergeCell ref="AP84:AR84"/>
    <mergeCell ref="AS84:AU84"/>
    <mergeCell ref="AV84:AX84"/>
    <mergeCell ref="AY84:BA84"/>
    <mergeCell ref="BB84:BC84"/>
    <mergeCell ref="BD84:BE84"/>
    <mergeCell ref="A85:AI85"/>
    <mergeCell ref="AJ85:AL85"/>
    <mergeCell ref="AM85:AO85"/>
    <mergeCell ref="AP85:AR85"/>
    <mergeCell ref="AS85:AU85"/>
    <mergeCell ref="AV85:AX85"/>
    <mergeCell ref="A86:AI86"/>
    <mergeCell ref="AJ86:AL86"/>
    <mergeCell ref="AM86:AO86"/>
    <mergeCell ref="AP86:AR86"/>
    <mergeCell ref="AS86:AU86"/>
    <mergeCell ref="AV86:AX86"/>
    <mergeCell ref="AV87:AX87"/>
    <mergeCell ref="AY87:BA87"/>
    <mergeCell ref="BB87:BC87"/>
    <mergeCell ref="AY85:BA85"/>
    <mergeCell ref="BB85:BC85"/>
    <mergeCell ref="BD85:BE85"/>
    <mergeCell ref="AY86:BA86"/>
    <mergeCell ref="X89:Y89"/>
    <mergeCell ref="Z89:AA89"/>
    <mergeCell ref="AB89:AC89"/>
    <mergeCell ref="BB86:BC86"/>
    <mergeCell ref="BD86:BE86"/>
    <mergeCell ref="A87:AI87"/>
    <mergeCell ref="AJ87:AL87"/>
    <mergeCell ref="AM87:AO87"/>
    <mergeCell ref="AP87:AR87"/>
    <mergeCell ref="AS87:AU87"/>
    <mergeCell ref="AJ89:AL89"/>
    <mergeCell ref="AM89:AO89"/>
    <mergeCell ref="AP89:AR89"/>
    <mergeCell ref="BD87:BE87"/>
    <mergeCell ref="A88:BE88"/>
    <mergeCell ref="A89:B89"/>
    <mergeCell ref="C89:M89"/>
    <mergeCell ref="R89:S89"/>
    <mergeCell ref="T89:U89"/>
    <mergeCell ref="V89:W89"/>
    <mergeCell ref="A94:AH94"/>
    <mergeCell ref="AS89:AU89"/>
    <mergeCell ref="AV89:AX89"/>
    <mergeCell ref="AY89:BA89"/>
    <mergeCell ref="BB89:BC89"/>
    <mergeCell ref="BD89:BE89"/>
    <mergeCell ref="A91:AH91"/>
    <mergeCell ref="AD89:AE89"/>
    <mergeCell ref="AF89:AG89"/>
    <mergeCell ref="AH89:AI89"/>
    <mergeCell ref="A66:BE66"/>
    <mergeCell ref="C69:M69"/>
    <mergeCell ref="AS69:AU69"/>
    <mergeCell ref="AJ41:AL41"/>
    <mergeCell ref="AY39:BA39"/>
    <mergeCell ref="BB39:BC39"/>
    <mergeCell ref="AP39:AR39"/>
    <mergeCell ref="AS39:AU39"/>
    <mergeCell ref="AV39:AX39"/>
    <mergeCell ref="V38:W41"/>
    <mergeCell ref="X38:AC38"/>
    <mergeCell ref="AJ38:BE38"/>
    <mergeCell ref="BD39:BE39"/>
    <mergeCell ref="AS41:AU41"/>
    <mergeCell ref="AV41:AX41"/>
    <mergeCell ref="AY41:BA41"/>
    <mergeCell ref="BB41:BC41"/>
    <mergeCell ref="BD41:BE41"/>
    <mergeCell ref="AP65:AR65"/>
    <mergeCell ref="AS65:AU65"/>
    <mergeCell ref="AV65:AX65"/>
    <mergeCell ref="AY65:BA65"/>
    <mergeCell ref="BB65:BC65"/>
    <mergeCell ref="BD65:BE65"/>
    <mergeCell ref="A69:B69"/>
    <mergeCell ref="R69:S69"/>
    <mergeCell ref="T69:U69"/>
    <mergeCell ref="V69:W69"/>
    <mergeCell ref="BB37:BE37"/>
    <mergeCell ref="N38:N41"/>
    <mergeCell ref="AJ36:BE36"/>
    <mergeCell ref="T37:U41"/>
    <mergeCell ref="V37:AC37"/>
    <mergeCell ref="X69:Y69"/>
    <mergeCell ref="AV69:AX69"/>
    <mergeCell ref="AB69:AC69"/>
    <mergeCell ref="AD69:AE69"/>
    <mergeCell ref="AY69:BA69"/>
    <mergeCell ref="BB69:BC69"/>
    <mergeCell ref="Z69:AA69"/>
    <mergeCell ref="BD69:BE69"/>
    <mergeCell ref="AF69:AG69"/>
    <mergeCell ref="AH69:AI69"/>
    <mergeCell ref="AJ69:AL69"/>
    <mergeCell ref="AM69:AO69"/>
    <mergeCell ref="AP69:AR69"/>
    <mergeCell ref="P39:P41"/>
    <mergeCell ref="Q39:Q41"/>
    <mergeCell ref="F11:J11"/>
    <mergeCell ref="AM12:AQ12"/>
    <mergeCell ref="AD37:AE41"/>
    <mergeCell ref="AF37:AG41"/>
    <mergeCell ref="X39:Y41"/>
    <mergeCell ref="O38:O41"/>
    <mergeCell ref="P38:Q38"/>
    <mergeCell ref="A35:BA35"/>
    <mergeCell ref="A36:B41"/>
    <mergeCell ref="C36:M41"/>
    <mergeCell ref="N36:Q37"/>
    <mergeCell ref="R36:S41"/>
    <mergeCell ref="AH37:AI41"/>
    <mergeCell ref="AJ37:AO37"/>
    <mergeCell ref="AP37:AU37"/>
    <mergeCell ref="Z39:AA41"/>
    <mergeCell ref="T36:AI36"/>
    <mergeCell ref="AV37:BA37"/>
    <mergeCell ref="AJ39:AL39"/>
    <mergeCell ref="AB39:AC41"/>
    <mergeCell ref="AM41:AO41"/>
    <mergeCell ref="AP41:AR41"/>
    <mergeCell ref="AM39:AO39"/>
    <mergeCell ref="AJ40:BE40"/>
  </mergeCells>
  <phoneticPr fontId="45" type="noConversion"/>
  <pageMargins left="0.23622047244094491" right="0.23622047244094491" top="0.74803149606299213" bottom="0.74803149606299213" header="0.31496062992125984" footer="0.31496062992125984"/>
  <pageSetup paperSize="9" scale="51" firstPageNumber="0" fitToHeight="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ca264ea03d46019f9e67ece465d7a3 xmlns="d2d784bd-9d7e-4b21-a7e9-845b57983b0b">
      <Terms xmlns="http://schemas.microsoft.com/office/infopath/2007/PartnerControls"/>
    </b1ca264ea03d46019f9e67ece465d7a3>
    <id19d5fd758b4077a1eb481768b049e5 xmlns="d2d784bd-9d7e-4b21-a7e9-845b57983b0b">
      <Terms xmlns="http://schemas.microsoft.com/office/infopath/2007/PartnerControls"/>
    </id19d5fd758b4077a1eb481768b049e5>
    <jf6ed2f3f1c24c9bbd4a742d4fec14ef xmlns="d2d784bd-9d7e-4b21-a7e9-845b57983b0b">
      <Terms xmlns="http://schemas.microsoft.com/office/infopath/2007/PartnerControls"/>
    </jf6ed2f3f1c24c9bbd4a742d4fec14ef>
    <TaxCatchAll xmlns="ebc816ae-07fa-4620-a20f-84b6f5a03195" xsi:nil="true"/>
    <o3dd98035345433187445f642b25d260 xmlns="d2d784bd-9d7e-4b21-a7e9-845b57983b0b">
      <Terms xmlns="http://schemas.microsoft.com/office/infopath/2007/PartnerControls"/>
    </o3dd98035345433187445f642b25d260>
    <_x0412__x0438__x0434__x0020__x043f__x043b__x0430__x043d__x0443_ xmlns="d2d784bd-9d7e-4b21-a7e9-845b57983b0b">НП</_x0412__x0438__x0434__x0020__x043f__x043b__x0430__x043d__x0443_>
    <j793742361a44dcabcc3bacb5111a483 xmlns="d2d784bd-9d7e-4b21-a7e9-845b57983b0b">
      <Terms xmlns="http://schemas.microsoft.com/office/infopath/2007/PartnerControls"/>
    </j793742361a44dcabcc3bacb5111a483>
    <k03c81467cd146eba78ca630097df590 xmlns="d2d784bd-9d7e-4b21-a7e9-845b57983b0b">
      <Terms xmlns="http://schemas.microsoft.com/office/infopath/2007/PartnerControls"/>
    </k03c81467cd146eba78ca630097df590>
    <c664e1221f7843129adcae837a1dd5cb xmlns="d2d784bd-9d7e-4b21-a7e9-845b57983b0b">
      <Terms xmlns="http://schemas.microsoft.com/office/infopath/2007/PartnerControls"/>
    </c664e1221f7843129adcae837a1dd5cb>
    <_dlc_DocId xmlns="ebc816ae-07fa-4620-a20f-84b6f5a03195">KROK-293571492-8029</_dlc_DocId>
    <_dlc_DocIdUrl xmlns="ebc816ae-07fa-4620-a20f-84b6f5a03195">
      <Url>https://livekrokedu.sharepoint.com/sites/KROK/EMD/_layouts/15/DocIdRedir.aspx?ID=KROK-293571492-8029</Url>
      <Description>KROK-293571492-8029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E91A61F21B8B948A30F9DF988E384F1" ma:contentTypeVersion="35" ma:contentTypeDescription="Створення нового документа." ma:contentTypeScope="" ma:versionID="f1852cbf20fc20bd7e923954a31295b0">
  <xsd:schema xmlns:xsd="http://www.w3.org/2001/XMLSchema" xmlns:xs="http://www.w3.org/2001/XMLSchema" xmlns:p="http://schemas.microsoft.com/office/2006/metadata/properties" xmlns:ns2="d2d784bd-9d7e-4b21-a7e9-845b57983b0b" xmlns:ns3="ebc816ae-07fa-4620-a20f-84b6f5a03195" targetNamespace="http://schemas.microsoft.com/office/2006/metadata/properties" ma:root="true" ma:fieldsID="f3e9daeb4c5ac8b20922a2f8ac1caf61" ns2:_="" ns3:_="">
    <xsd:import namespace="d2d784bd-9d7e-4b21-a7e9-845b57983b0b"/>
    <xsd:import namespace="ebc816ae-07fa-4620-a20f-84b6f5a03195"/>
    <xsd:element name="properties">
      <xsd:complexType>
        <xsd:sequence>
          <xsd:element name="documentManagement">
            <xsd:complexType>
              <xsd:all>
                <xsd:element ref="ns2:_x0412__x0438__x0434__x0020__x043f__x043b__x0430__x043d__x0443_" minOccurs="0"/>
                <xsd:element ref="ns2:k03c81467cd146eba78ca630097df590" minOccurs="0"/>
                <xsd:element ref="ns3:TaxCatchAll" minOccurs="0"/>
                <xsd:element ref="ns2:b1ca264ea03d46019f9e67ece465d7a3" minOccurs="0"/>
                <xsd:element ref="ns2:o3dd98035345433187445f642b25d260" minOccurs="0"/>
                <xsd:element ref="ns2:j793742361a44dcabcc3bacb5111a483" minOccurs="0"/>
                <xsd:element ref="ns2:c664e1221f7843129adcae837a1dd5cb" minOccurs="0"/>
                <xsd:element ref="ns2:id19d5fd758b4077a1eb481768b049e5" minOccurs="0"/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jf6ed2f3f1c24c9bbd4a742d4fec14ef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784bd-9d7e-4b21-a7e9-845b57983b0b" elementFormDefault="qualified">
    <xsd:import namespace="http://schemas.microsoft.com/office/2006/documentManagement/types"/>
    <xsd:import namespace="http://schemas.microsoft.com/office/infopath/2007/PartnerControls"/>
    <xsd:element name="_x0412__x0438__x0434__x0020__x043f__x043b__x0430__x043d__x0443_" ma:index="7" nillable="true" ma:displayName="Вид плану" ma:default="НП" ma:format="Dropdown" ma:internalName="_x0412__x0438__x0434__x0020__x043f__x043b__x0430__x043d__x0443_">
      <xsd:simpleType>
        <xsd:restriction base="dms:Choice">
          <xsd:enumeration value="НП"/>
          <xsd:enumeration value="РНП"/>
        </xsd:restriction>
      </xsd:simpleType>
    </xsd:element>
    <xsd:element name="k03c81467cd146eba78ca630097df590" ma:index="12" nillable="true" ma:taxonomy="true" ma:internalName="k03c81467cd146eba78ca630097df590" ma:taxonomyFieldName="_x0421__x0442__x0443__x043f__x0456__x043d__x044c__x0020__x043e__x0441__x0432__x0456__x0442__x0438_" ma:displayName="Ступінь освіти" ma:default="" ma:fieldId="{403c8146-7cd1-46eb-a78c-a630097df590}" ma:sspId="fc011cf1-cf52-437b-824f-27f9426abd81" ma:termSetId="86cd37c5-c76f-49d3-a27b-0135e149af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ca264ea03d46019f9e67ece465d7a3" ma:index="14" nillable="true" ma:taxonomy="true" ma:internalName="b1ca264ea03d46019f9e67ece465d7a3" ma:taxonomyFieldName="_x041a__x0443__x0440__x0441_" ma:displayName="Курс" ma:default="" ma:fieldId="{b1ca264e-a03d-4601-9f9e-67ece465d7a3}" ma:sspId="fc011cf1-cf52-437b-824f-27f9426abd81" ma:termSetId="3ba4829a-268d-406b-b032-bb18114415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3dd98035345433187445f642b25d260" ma:index="15" nillable="true" ma:taxonomy="true" ma:internalName="o3dd98035345433187445f642b25d260" ma:taxonomyFieldName="_x041a__x0430__x0444__x0435__x0434__x0440__x0430_" ma:displayName="Кафедра" ma:readOnly="false" ma:default="" ma:fieldId="{83dd9803-5345-4331-8744-5f642b25d260}" ma:sspId="fc011cf1-cf52-437b-824f-27f9426abd81" ma:termSetId="68a52366-c662-4917-953f-71413ea9c795" ma:anchorId="74cfd6a5-5121-47cd-be98-6f5c15dccd9e" ma:open="false" ma:isKeyword="false">
      <xsd:complexType>
        <xsd:sequence>
          <xsd:element ref="pc:Terms" minOccurs="0" maxOccurs="1"/>
        </xsd:sequence>
      </xsd:complexType>
    </xsd:element>
    <xsd:element name="j793742361a44dcabcc3bacb5111a483" ma:index="16" nillable="true" ma:taxonomy="true" ma:internalName="j793742361a44dcabcc3bacb5111a483" ma:taxonomyFieldName="_x041d__x0430__x0432__x0447__x0430__x043b__x044c__x043d__x0438__x0439__x0020__x0440__x0456__x043a_" ma:displayName="Навчальний рік" ma:default="" ma:fieldId="{37937423-61a4-4dca-bcc3-bacb5111a483}" ma:sspId="fc011cf1-cf52-437b-824f-27f9426abd81" ma:termSetId="d0c67e31-bea7-4fe1-afb1-55fd24ecbe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64e1221f7843129adcae837a1dd5cb" ma:index="17" nillable="true" ma:taxonomy="true" ma:internalName="c664e1221f7843129adcae837a1dd5cb" ma:taxonomyFieldName="_x0424__x043e__x0440__x043c__x0430__x0020__x043d__x0430__x0432__x0447__x0430__x043d__x043d__x044f_" ma:displayName="Форма навчання" ma:default="" ma:fieldId="{c664e122-1f78-4312-9adc-ae837a1dd5cb}" ma:sspId="fc011cf1-cf52-437b-824f-27f9426abd81" ma:termSetId="24a9b201-9837-4021-8c4c-c58d686fbb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19d5fd758b4077a1eb481768b049e5" ma:index="18" nillable="true" ma:taxonomy="true" ma:internalName="id19d5fd758b4077a1eb481768b049e5" ma:taxonomyFieldName="_x041e__x0441__x0432__x0456__x0442__x043d__x044f__x0020__x043f__x0440__x043e__x0433__x0440__x0430__x043c__x0430_" ma:displayName="Освітня програма" ma:default="" ma:fieldId="{2d19d5fd-758b-4077-a1eb-481768b049e5}" ma:sspId="fc011cf1-cf52-437b-824f-27f9426abd81" ma:termSetId="ff38d5ab-9b71-4c5e-9f9e-81dfc3f0a6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jf6ed2f3f1c24c9bbd4a742d4fec14ef" ma:index="24" nillable="true" ma:taxonomy="true" ma:internalName="jf6ed2f3f1c24c9bbd4a742d4fec14ef" ma:taxonomyFieldName="_x0421__x043f__x0435__x0446__x0456__x0430__x043b__x044c__x043d__x0456__x0441__x0442__x044c_" ma:displayName="Спеціальність" ma:default="" ma:fieldId="{3f6ed2f3-f1c2-4c9b-bd4a-742d4fec14ef}" ma:sspId="fc011cf1-cf52-437b-824f-27f9426abd81" ma:termSetId="ff38d5ab-9b71-4c5e-9f9e-81dfc3f0a6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816ae-07fa-4620-a20f-84b6f5a0319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description="" ma:hidden="true" ma:list="{3b9e38b4-2370-4dce-9bcf-4aa6528e8a95}" ma:internalName="TaxCatchAll" ma:showField="CatchAllData" ma:web="ebc816ae-07fa-4620-a20f-84b6f5a03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22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Спільний доступ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Відомості про тих, хто має доступ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Тип вмісту"/>
        <xsd:element ref="dc:title" minOccurs="0" maxOccurs="1" ma:index="1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E5CFAC-D58F-4E1D-BFE3-71111F7A5A96}"/>
</file>

<file path=customXml/itemProps2.xml><?xml version="1.0" encoding="utf-8"?>
<ds:datastoreItem xmlns:ds="http://schemas.openxmlformats.org/officeDocument/2006/customXml" ds:itemID="{43D31892-1A4D-4CB8-8C30-B31E1EBFC7FD}"/>
</file>

<file path=customXml/itemProps3.xml><?xml version="1.0" encoding="utf-8"?>
<ds:datastoreItem xmlns:ds="http://schemas.openxmlformats.org/officeDocument/2006/customXml" ds:itemID="{213168DC-285F-4D97-BBB5-9CEA3418A45D}"/>
</file>

<file path=customXml/itemProps4.xml><?xml version="1.0" encoding="utf-8"?>
<ds:datastoreItem xmlns:ds="http://schemas.openxmlformats.org/officeDocument/2006/customXml" ds:itemID="{8D24120F-721F-42DF-9419-23ACD5AF56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KROK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L_Sholomitskaya</dc:creator>
  <cp:keywords/>
  <dc:description/>
  <cp:lastModifiedBy>Гаркуша Віктор Володимирович</cp:lastModifiedBy>
  <cp:revision/>
  <dcterms:created xsi:type="dcterms:W3CDTF">2014-03-24T14:12:16Z</dcterms:created>
  <dcterms:modified xsi:type="dcterms:W3CDTF">2022-06-21T11:22:25Z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0x0101008E91A61F21B8B948A30F9DF988E384F1</vt:lpwstr>
  </property>
  <property fmtid="{D5CDD505-2E9C-101B-9397-08002B2CF9AE}" pid="3" name="Ступінь освіти">
    <vt:lpwstr/>
  </property>
  <property fmtid="{D5CDD505-2E9C-101B-9397-08002B2CF9AE}" pid="4" name="Спеціальність">
    <vt:lpwstr/>
  </property>
  <property fmtid="{D5CDD505-2E9C-101B-9397-08002B2CF9AE}" pid="5" name="Форма навчання">
    <vt:lpwstr/>
  </property>
  <property fmtid="{D5CDD505-2E9C-101B-9397-08002B2CF9AE}" pid="6" name="Курс">
    <vt:lpwstr/>
  </property>
  <property fmtid="{D5CDD505-2E9C-101B-9397-08002B2CF9AE}" pid="7" name="Кафедра">
    <vt:lpwstr/>
  </property>
  <property fmtid="{D5CDD505-2E9C-101B-9397-08002B2CF9AE}" pid="8" name="Освітня програма">
    <vt:lpwstr/>
  </property>
  <property fmtid="{D5CDD505-2E9C-101B-9397-08002B2CF9AE}" pid="9" name="Навчальний рік">
    <vt:lpwstr/>
  </property>
  <property fmtid="{D5CDD505-2E9C-101B-9397-08002B2CF9AE}" pid="10" name="_dlc_DocIdItemGuid">
    <vt:lpwstr>9542223f-0d06-40f5-ba5c-4b435631939c</vt:lpwstr>
  </property>
</Properties>
</file>